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570"/>
  </bookViews>
  <sheets>
    <sheet name="Arkusz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7" i="1"/>
  <c r="G8" i="1"/>
  <c r="G28" i="1" l="1"/>
  <c r="G29" i="1"/>
  <c r="G30" i="1"/>
  <c r="G31" i="1"/>
  <c r="G32" i="1"/>
  <c r="G33" i="1"/>
  <c r="G36" i="1"/>
  <c r="G40" i="1"/>
  <c r="G41" i="1"/>
  <c r="G42" i="1"/>
  <c r="G44" i="1"/>
  <c r="G45" i="1"/>
  <c r="G46" i="1"/>
  <c r="G47" i="1"/>
  <c r="G48" i="1"/>
  <c r="G49" i="1"/>
  <c r="G50" i="1"/>
  <c r="G51" i="1"/>
  <c r="G52" i="1"/>
  <c r="G53" i="1"/>
  <c r="G56" i="1"/>
  <c r="G57" i="1"/>
  <c r="G58" i="1"/>
  <c r="G59" i="1"/>
  <c r="G60" i="1"/>
  <c r="G61" i="1"/>
  <c r="G63" i="1"/>
  <c r="G66" i="1"/>
  <c r="G67" i="1"/>
  <c r="G69" i="1"/>
  <c r="G72" i="1"/>
  <c r="G73" i="1"/>
  <c r="G74" i="1"/>
  <c r="G75" i="1"/>
  <c r="G76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7" i="1"/>
  <c r="G108" i="1"/>
  <c r="G109" i="1"/>
  <c r="G110" i="1"/>
  <c r="G111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9" i="1"/>
  <c r="G130" i="1"/>
  <c r="G133" i="1"/>
  <c r="G134" i="1"/>
  <c r="G135" i="1"/>
  <c r="G136" i="1"/>
  <c r="G137" i="1"/>
  <c r="G138" i="1"/>
  <c r="G139" i="1"/>
  <c r="G140" i="1"/>
  <c r="G141" i="1"/>
  <c r="G142" i="1"/>
  <c r="G144" i="1"/>
  <c r="G146" i="1"/>
  <c r="G147" i="1"/>
  <c r="G148" i="1"/>
  <c r="G149" i="1"/>
  <c r="G151" i="1"/>
  <c r="G152" i="1"/>
  <c r="G153" i="1"/>
  <c r="G155" i="1"/>
  <c r="G156" i="1"/>
  <c r="G157" i="1"/>
  <c r="G158" i="1"/>
  <c r="G159" i="1"/>
  <c r="G161" i="1"/>
  <c r="G162" i="1"/>
  <c r="G164" i="1"/>
  <c r="G166" i="1"/>
  <c r="G167" i="1"/>
  <c r="G168" i="1"/>
  <c r="G169" i="1"/>
  <c r="G171" i="1"/>
  <c r="G172" i="1"/>
  <c r="G173" i="1"/>
  <c r="G176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5" i="1"/>
  <c r="G196" i="1"/>
  <c r="G199" i="1"/>
  <c r="G203" i="1"/>
  <c r="G204" i="1"/>
  <c r="G205" i="1"/>
  <c r="G206" i="1"/>
  <c r="G208" i="1"/>
  <c r="G209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11" i="1"/>
  <c r="G312" i="1"/>
  <c r="G313" i="1"/>
  <c r="G315" i="1"/>
  <c r="G316" i="1"/>
  <c r="G318" i="1"/>
  <c r="G319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6" i="1"/>
  <c r="G337" i="1"/>
  <c r="G338" i="1"/>
  <c r="G339" i="1"/>
  <c r="G342" i="1"/>
  <c r="G345" i="1"/>
  <c r="G347" i="1"/>
  <c r="G348" i="1"/>
  <c r="G349" i="1"/>
  <c r="G350" i="1"/>
  <c r="G351" i="1"/>
  <c r="G352" i="1"/>
  <c r="G353" i="1"/>
  <c r="G355" i="1"/>
  <c r="G356" i="1"/>
  <c r="G359" i="1"/>
  <c r="G361" i="1"/>
  <c r="G363" i="1"/>
  <c r="G365" i="1"/>
  <c r="G366" i="1"/>
  <c r="G367" i="1"/>
  <c r="G368" i="1"/>
  <c r="G370" i="1"/>
  <c r="G371" i="1"/>
  <c r="G372" i="1"/>
  <c r="G373" i="1"/>
  <c r="G375" i="1"/>
  <c r="G376" i="1"/>
  <c r="G377" i="1"/>
  <c r="G378" i="1"/>
  <c r="G379" i="1"/>
  <c r="G380" i="1"/>
  <c r="G381" i="1"/>
  <c r="G382" i="1"/>
  <c r="G384" i="1"/>
  <c r="G385" i="1"/>
  <c r="G386" i="1"/>
  <c r="G387" i="1"/>
  <c r="G388" i="1"/>
  <c r="G389" i="1"/>
  <c r="G390" i="1"/>
  <c r="G391" i="1"/>
  <c r="G393" i="1"/>
  <c r="G394" i="1"/>
  <c r="G395" i="1"/>
  <c r="G396" i="1"/>
  <c r="G397" i="1"/>
  <c r="G398" i="1"/>
  <c r="G399" i="1"/>
  <c r="G401" i="1"/>
  <c r="G404" i="1"/>
  <c r="G406" i="1"/>
  <c r="G407" i="1"/>
  <c r="G409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5" i="1"/>
  <c r="G426" i="1"/>
  <c r="G427" i="1"/>
  <c r="G428" i="1"/>
  <c r="G429" i="1"/>
  <c r="G431" i="1"/>
  <c r="G432" i="1"/>
  <c r="G433" i="1"/>
  <c r="G435" i="1"/>
  <c r="G437" i="1"/>
  <c r="G438" i="1"/>
  <c r="G439" i="1"/>
  <c r="G440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7" i="1"/>
  <c r="G458" i="1"/>
  <c r="G459" i="1"/>
  <c r="G461" i="1"/>
  <c r="G462" i="1"/>
  <c r="G465" i="1"/>
  <c r="G466" i="1"/>
  <c r="G469" i="1"/>
  <c r="G471" i="1"/>
  <c r="G472" i="1"/>
  <c r="G474" i="1"/>
  <c r="G475" i="1"/>
  <c r="G477" i="1"/>
  <c r="G478" i="1"/>
  <c r="G479" i="1"/>
  <c r="G481" i="1"/>
  <c r="G482" i="1"/>
  <c r="G483" i="1"/>
  <c r="G484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3" i="1"/>
  <c r="G504" i="1"/>
  <c r="G505" i="1"/>
  <c r="G506" i="1"/>
  <c r="G507" i="1"/>
  <c r="G508" i="1"/>
  <c r="G509" i="1"/>
  <c r="G510" i="1"/>
  <c r="G511" i="1"/>
  <c r="G512" i="1"/>
  <c r="G513" i="1"/>
  <c r="G515" i="1"/>
  <c r="G517" i="1"/>
  <c r="G519" i="1"/>
  <c r="G520" i="1"/>
  <c r="G523" i="1"/>
  <c r="G524" i="1"/>
  <c r="G525" i="1"/>
  <c r="G526" i="1"/>
  <c r="G531" i="1"/>
  <c r="G532" i="1"/>
  <c r="G533" i="1"/>
  <c r="G534" i="1"/>
  <c r="G535" i="1"/>
  <c r="G536" i="1"/>
  <c r="G537" i="1"/>
  <c r="G538" i="1"/>
  <c r="G539" i="1"/>
  <c r="G542" i="1"/>
  <c r="G545" i="1"/>
  <c r="G546" i="1"/>
  <c r="G547" i="1"/>
  <c r="G548" i="1"/>
  <c r="G550" i="1"/>
  <c r="G551" i="1"/>
  <c r="G20" i="1"/>
  <c r="G21" i="1"/>
  <c r="G24" i="1"/>
  <c r="G25" i="1"/>
  <c r="G26" i="1"/>
  <c r="G16" i="1"/>
  <c r="G17" i="1"/>
  <c r="G11" i="1"/>
  <c r="G12" i="1"/>
  <c r="G13" i="1"/>
  <c r="G14" i="1"/>
  <c r="G15" i="1"/>
  <c r="G9" i="1"/>
  <c r="G6" i="1"/>
  <c r="E552" i="1"/>
  <c r="F552" i="1"/>
  <c r="E549" i="1"/>
  <c r="F549" i="1"/>
  <c r="E541" i="1"/>
  <c r="F541" i="1"/>
  <c r="E529" i="1"/>
  <c r="F529" i="1"/>
  <c r="E521" i="1"/>
  <c r="F521" i="1"/>
  <c r="E518" i="1"/>
  <c r="F518" i="1"/>
  <c r="E516" i="1"/>
  <c r="F516" i="1"/>
  <c r="E514" i="1"/>
  <c r="E530" i="1" s="1"/>
  <c r="F514" i="1"/>
  <c r="F530" i="1" s="1"/>
  <c r="E501" i="1"/>
  <c r="F501" i="1"/>
  <c r="E485" i="1"/>
  <c r="F485" i="1"/>
  <c r="E480" i="1"/>
  <c r="F480" i="1"/>
  <c r="E476" i="1"/>
  <c r="F476" i="1"/>
  <c r="E473" i="1"/>
  <c r="F473" i="1"/>
  <c r="E470" i="1"/>
  <c r="F470" i="1"/>
  <c r="E201" i="1"/>
  <c r="F201" i="1"/>
  <c r="E467" i="1"/>
  <c r="E502" i="1" s="1"/>
  <c r="F467" i="1"/>
  <c r="E463" i="1"/>
  <c r="F463" i="1"/>
  <c r="E460" i="1"/>
  <c r="E464" i="1" s="1"/>
  <c r="F460" i="1"/>
  <c r="E455" i="1"/>
  <c r="F455" i="1"/>
  <c r="E441" i="1"/>
  <c r="F441" i="1"/>
  <c r="E436" i="1"/>
  <c r="F436" i="1"/>
  <c r="E434" i="1"/>
  <c r="F434" i="1"/>
  <c r="E430" i="1"/>
  <c r="F430" i="1"/>
  <c r="E410" i="1"/>
  <c r="F410" i="1"/>
  <c r="E408" i="1"/>
  <c r="F408" i="1"/>
  <c r="E405" i="1"/>
  <c r="F405" i="1"/>
  <c r="E403" i="1"/>
  <c r="F403" i="1"/>
  <c r="E400" i="1"/>
  <c r="F400" i="1"/>
  <c r="E383" i="1"/>
  <c r="F383" i="1"/>
  <c r="E369" i="1"/>
  <c r="F369" i="1"/>
  <c r="E364" i="1"/>
  <c r="F364" i="1"/>
  <c r="E362" i="1"/>
  <c r="F362" i="1"/>
  <c r="E360" i="1"/>
  <c r="F360" i="1"/>
  <c r="E357" i="1"/>
  <c r="F357" i="1"/>
  <c r="E354" i="1"/>
  <c r="F354" i="1"/>
  <c r="E346" i="1"/>
  <c r="F346" i="1"/>
  <c r="E344" i="1"/>
  <c r="E358" i="1" s="1"/>
  <c r="F344" i="1"/>
  <c r="G344" i="1" s="1"/>
  <c r="E340" i="1"/>
  <c r="F340" i="1"/>
  <c r="E335" i="1"/>
  <c r="F335" i="1"/>
  <c r="E333" i="1"/>
  <c r="F333" i="1"/>
  <c r="E320" i="1"/>
  <c r="F320" i="1"/>
  <c r="E314" i="1"/>
  <c r="F314" i="1"/>
  <c r="E310" i="1"/>
  <c r="F310" i="1"/>
  <c r="E308" i="1"/>
  <c r="F308" i="1"/>
  <c r="E294" i="1"/>
  <c r="F294" i="1"/>
  <c r="E273" i="1"/>
  <c r="F273" i="1"/>
  <c r="E251" i="1"/>
  <c r="F251" i="1"/>
  <c r="E234" i="1"/>
  <c r="E341" i="1" s="1"/>
  <c r="F234" i="1"/>
  <c r="E210" i="1"/>
  <c r="F210" i="1"/>
  <c r="E207" i="1"/>
  <c r="E211" i="1" s="1"/>
  <c r="F207" i="1"/>
  <c r="E202" i="1"/>
  <c r="F202" i="1"/>
  <c r="E197" i="1"/>
  <c r="F197" i="1"/>
  <c r="E194" i="1"/>
  <c r="F194" i="1"/>
  <c r="E177" i="1"/>
  <c r="F177" i="1"/>
  <c r="E174" i="1"/>
  <c r="F174" i="1"/>
  <c r="E163" i="1"/>
  <c r="F163" i="1"/>
  <c r="F154" i="1"/>
  <c r="E143" i="1"/>
  <c r="F143" i="1"/>
  <c r="E132" i="1"/>
  <c r="F132" i="1"/>
  <c r="E127" i="1"/>
  <c r="F127" i="1"/>
  <c r="E112" i="1"/>
  <c r="F112" i="1"/>
  <c r="E106" i="1"/>
  <c r="F106" i="1"/>
  <c r="E85" i="1"/>
  <c r="F85" i="1"/>
  <c r="E80" i="1"/>
  <c r="F80" i="1"/>
  <c r="E78" i="1"/>
  <c r="E128" i="1" s="1"/>
  <c r="F78" i="1"/>
  <c r="E70" i="1"/>
  <c r="E68" i="1"/>
  <c r="E62" i="1"/>
  <c r="E65" i="1" s="1"/>
  <c r="E54" i="1"/>
  <c r="E43" i="1"/>
  <c r="E37" i="1"/>
  <c r="F37" i="1"/>
  <c r="E35" i="1"/>
  <c r="E27" i="1"/>
  <c r="E23" i="1"/>
  <c r="E18" i="1"/>
  <c r="E10" i="1"/>
  <c r="F10" i="1"/>
  <c r="E8" i="1"/>
  <c r="E175" i="1" l="1"/>
  <c r="E198" i="1"/>
  <c r="E38" i="1"/>
  <c r="G37" i="1"/>
  <c r="G85" i="1"/>
  <c r="G106" i="1"/>
  <c r="G112" i="1"/>
  <c r="G127" i="1"/>
  <c r="G143" i="1"/>
  <c r="G154" i="1"/>
  <c r="G163" i="1"/>
  <c r="G174" i="1"/>
  <c r="G194" i="1"/>
  <c r="G197" i="1"/>
  <c r="G202" i="1"/>
  <c r="G207" i="1"/>
  <c r="G210" i="1"/>
  <c r="G234" i="1"/>
  <c r="G251" i="1"/>
  <c r="G273" i="1"/>
  <c r="G294" i="1"/>
  <c r="G308" i="1"/>
  <c r="G314" i="1"/>
  <c r="G320" i="1"/>
  <c r="G333" i="1"/>
  <c r="G340" i="1"/>
  <c r="G346" i="1"/>
  <c r="G354" i="1"/>
  <c r="G357" i="1"/>
  <c r="G362" i="1"/>
  <c r="G364" i="1"/>
  <c r="G369" i="1"/>
  <c r="G383" i="1"/>
  <c r="G400" i="1"/>
  <c r="G403" i="1"/>
  <c r="G405" i="1"/>
  <c r="G408" i="1"/>
  <c r="G410" i="1"/>
  <c r="G430" i="1"/>
  <c r="G434" i="1"/>
  <c r="G436" i="1"/>
  <c r="G441" i="1"/>
  <c r="G463" i="1"/>
  <c r="G201" i="1"/>
  <c r="G470" i="1"/>
  <c r="G473" i="1"/>
  <c r="G476" i="1"/>
  <c r="G480" i="1"/>
  <c r="G485" i="1"/>
  <c r="G501" i="1"/>
  <c r="G530" i="1"/>
  <c r="G516" i="1"/>
  <c r="G518" i="1"/>
  <c r="G521" i="1"/>
  <c r="G529" i="1"/>
  <c r="G541" i="1"/>
  <c r="G552" i="1"/>
  <c r="F128" i="1"/>
  <c r="G128" i="1" s="1"/>
  <c r="G78" i="1"/>
  <c r="F175" i="1"/>
  <c r="G132" i="1"/>
  <c r="F198" i="1"/>
  <c r="G198" i="1" s="1"/>
  <c r="G177" i="1"/>
  <c r="F358" i="1"/>
  <c r="G358" i="1" s="1"/>
  <c r="F442" i="1"/>
  <c r="G442" i="1" s="1"/>
  <c r="G360" i="1"/>
  <c r="F456" i="1"/>
  <c r="G456" i="1" s="1"/>
  <c r="G455" i="1"/>
  <c r="F464" i="1"/>
  <c r="G464" i="1" s="1"/>
  <c r="G460" i="1"/>
  <c r="F502" i="1"/>
  <c r="G502" i="1" s="1"/>
  <c r="G467" i="1"/>
  <c r="F553" i="1"/>
  <c r="G553" i="1" s="1"/>
  <c r="G10" i="1"/>
  <c r="G514" i="1"/>
  <c r="G549" i="1"/>
  <c r="F341" i="1"/>
  <c r="G341" i="1" s="1"/>
  <c r="E71" i="1"/>
  <c r="F211" i="1"/>
  <c r="G211" i="1" s="1"/>
  <c r="E55" i="1"/>
  <c r="E19" i="1"/>
  <c r="F70" i="1"/>
  <c r="G70" i="1" s="1"/>
  <c r="F68" i="1"/>
  <c r="G68" i="1" s="1"/>
  <c r="F64" i="1"/>
  <c r="F62" i="1"/>
  <c r="G62" i="1" s="1"/>
  <c r="F54" i="1"/>
  <c r="G54" i="1" s="1"/>
  <c r="F43" i="1"/>
  <c r="G43" i="1" s="1"/>
  <c r="F35" i="1"/>
  <c r="G35" i="1" s="1"/>
  <c r="F27" i="1"/>
  <c r="G27" i="1" s="1"/>
  <c r="F18" i="1"/>
  <c r="G18" i="1" s="1"/>
  <c r="F8" i="1"/>
  <c r="G175" i="1" l="1"/>
  <c r="E554" i="1"/>
  <c r="F23" i="1"/>
  <c r="G23" i="1" s="1"/>
  <c r="G22" i="1"/>
  <c r="F65" i="1"/>
  <c r="G64" i="1"/>
  <c r="F71" i="1"/>
  <c r="G71" i="1" s="1"/>
  <c r="F19" i="1"/>
  <c r="G19" i="1" s="1"/>
  <c r="F55" i="1"/>
  <c r="G55" i="1" s="1"/>
  <c r="F38" i="1"/>
  <c r="G38" i="1" s="1"/>
  <c r="F554" i="1" l="1"/>
  <c r="G554" i="1" s="1"/>
  <c r="G65" i="1"/>
</calcChain>
</file>

<file path=xl/sharedStrings.xml><?xml version="1.0" encoding="utf-8"?>
<sst xmlns="http://schemas.openxmlformats.org/spreadsheetml/2006/main" count="641" uniqueCount="168">
  <si>
    <t>010</t>
  </si>
  <si>
    <t>01010</t>
  </si>
  <si>
    <t>01030</t>
  </si>
  <si>
    <t>01095</t>
  </si>
  <si>
    <t>Ogółem</t>
  </si>
  <si>
    <t>TRANSPORT-DROGI WEW.-ZAK.MAT.</t>
  </si>
  <si>
    <t>TURYSTYKA</t>
  </si>
  <si>
    <t>Zakup usług pozostałych</t>
  </si>
  <si>
    <t>Wydatki inwestycyjne</t>
  </si>
  <si>
    <t>Zakup materiałów</t>
  </si>
  <si>
    <t>Wynagrodzenia osobowe pracowników</t>
  </si>
  <si>
    <t>Dział</t>
  </si>
  <si>
    <t>Rodział</t>
  </si>
  <si>
    <t>Treść</t>
  </si>
  <si>
    <t>w porównaniu z planem na dzień 31.10.2015 r.</t>
  </si>
  <si>
    <t>PLAN 31.10.2015</t>
  </si>
  <si>
    <t>Plan rok 2016</t>
  </si>
  <si>
    <t>ROLNICTWO I ŁOWIECTWO</t>
  </si>
  <si>
    <t>IZBY ROLNICZE</t>
  </si>
  <si>
    <t>INFRASTRUKTURA WODOCIĄGOWA I SANITARNA WSI</t>
  </si>
  <si>
    <t>WYTWARZANIE I ZAOPATR. W EN. ELEKTR, GAZ I WODĘ</t>
  </si>
  <si>
    <t>POZOSTAŁA DZIALALNOŚĆ</t>
  </si>
  <si>
    <t>DOSTARCZANIE WODY</t>
  </si>
  <si>
    <t>DROGI PUBLICZNE POWIATOWE</t>
  </si>
  <si>
    <t>DROGI PUBLICZNE GMINNE</t>
  </si>
  <si>
    <t>DROGI WEWNETRZNE</t>
  </si>
  <si>
    <t>TRANSPORT I ŁĄCZNOŚĆ</t>
  </si>
  <si>
    <t>ZADANIA W ZAKRESIE UPOWSZECHNIANIA TURYSTYKI</t>
  </si>
  <si>
    <t>POZOSTAŁA DZIAŁALNOŚĆ</t>
  </si>
  <si>
    <t>GOSPODARKA GRUNTAMI I NIERUCHOMOŚCIAMI</t>
  </si>
  <si>
    <t>GOSPODARKA MIESZKANIOWA</t>
  </si>
  <si>
    <t>PLANY ZAGOSPODAROWANIA PRZESTRZENNEGO</t>
  </si>
  <si>
    <t>PRACE GEODEZYJNE KARTOGRAFICZNE</t>
  </si>
  <si>
    <t>DZIAŁALNOŚĆ USŁUGOWA</t>
  </si>
  <si>
    <t>URZĘDY WOJEWÓDZKIE</t>
  </si>
  <si>
    <t xml:space="preserve">RADY GMIN </t>
  </si>
  <si>
    <t>EGZEKUCJA ADMINISTRACYJNA NALEŻNOŚCI PIENIĘŻNYCH</t>
  </si>
  <si>
    <t>URZĘDY GMIN</t>
  </si>
  <si>
    <t>PROMOCJA JEDNOSTEK SAMORZADU TERYTORIALNEGO</t>
  </si>
  <si>
    <t>ADMINISTRACJA PUBLICZNA</t>
  </si>
  <si>
    <t>URZEDY NACZ.ORG.WŁADZY PAŃSTW.KONTROLI O OCHR .PR.SĄD.</t>
  </si>
  <si>
    <t>WYBORY PREZYDENTA RZECZPOSPOLITEJ POLSKIEJ</t>
  </si>
  <si>
    <t>WYBORY DO SEJMU I SENATU</t>
  </si>
  <si>
    <t>WYB.DO RAD GMIN, RAD POWIATU ISEJMIKÓW WOJEWÓDZKICH</t>
  </si>
  <si>
    <t>REFERENDA OGÓLNOKRAJOWE I KONSTYTUCYJNE</t>
  </si>
  <si>
    <t>KOMENDY WOJEWÓDZKIE PAŃSTWOWEJ STRAŻY POŻARNEJ</t>
  </si>
  <si>
    <t>OCHOTNICZE STRAŻE POŻARNE</t>
  </si>
  <si>
    <t>ZARZĄDZANIE KRYZYSOWE</t>
  </si>
  <si>
    <t>BEZPIECZEŃSTWO PUBLICZNE I OCHRONA PRZECIWPOŻAROWA</t>
  </si>
  <si>
    <t>OBSŁUGA DŁUGU PUBLICZNEGO</t>
  </si>
  <si>
    <t>RÓŻNE ROZLICZENIA FINANSOWE</t>
  </si>
  <si>
    <t>REZERWY OGÓLNE I CELOWE</t>
  </si>
  <si>
    <t>SZKOŁY PODSTAWOWE</t>
  </si>
  <si>
    <t>ODDZIAŁY PRZEDSZKOLNE W SZKOŁACH PODSTAWOWYCH</t>
  </si>
  <si>
    <t>PRZEDSZKOLA</t>
  </si>
  <si>
    <t>GIMNAZJA</t>
  </si>
  <si>
    <t>DOWOŻENIE UCZNIÓW DO SZKÓŁ</t>
  </si>
  <si>
    <t>KOMISJE EGZAMINACYJNE</t>
  </si>
  <si>
    <t>DOKSZTAŁCANIE I DOSKONALENIE NAUCZYCIELI</t>
  </si>
  <si>
    <t>OGÓŁEM</t>
  </si>
  <si>
    <t>REALIZ.ZAD.WYM.STOS.SPECJALNEJ ORG.NAUKI I METOD PRACY DLA DZIECI W PRZEDSZK., ODDZ. PRZEDSZK. W SZKOŁACH PODST.I IINYCH</t>
  </si>
  <si>
    <t>REALIZ.ZAD.WYM.STOS.SPECJALNEJ ORG.NAUKI I METOD PRACY DLA DZIECI I MŁODZ. W SZK. PODST. GIMN, LICEACH OGÓLNOKSZT….</t>
  </si>
  <si>
    <t>OŚWIATA I WYCHOWANIE</t>
  </si>
  <si>
    <t>KWALIFIKACYJNE KURSY ZAWODOWE</t>
  </si>
  <si>
    <t>SZPITALE</t>
  </si>
  <si>
    <t>ZWALCZANIE NARKOMANII</t>
  </si>
  <si>
    <t>PRZECIWDZIAŁANIE ALKOHOLIZMOWI</t>
  </si>
  <si>
    <t>OCHRONA ZDROWIA</t>
  </si>
  <si>
    <t>PLACÓWKI OPIEKUŃCZO WYCHOWAWCZE</t>
  </si>
  <si>
    <t>DOMY POMOCY SPOŁECZNEJ</t>
  </si>
  <si>
    <t>RODZINY ZASTĘPCZE</t>
  </si>
  <si>
    <t>ZADANIA W ZAKRESIE PRZECIWDZIAŁANIA PRZEMOCY W RODZINIE</t>
  </si>
  <si>
    <t>ŚWIADCZ.RODZINNE, ŚWIADCZ. Z FUND.ALIMENTAC. ORAZ SKŁ NA UBEZP.EMERYT.RENTOWE Z UBEZPIECZENIA SPOŁECZNEGO</t>
  </si>
  <si>
    <t>SKŁ. NA UBEZP.ZDR. OPŁACANE PRZEZ OSOBY POB.NIEKT.ŚWIADCZ. Z POM.SPOŁ., NIEKT. ŚWIADCZ. RODZINNE ORAZ OSOBY UCZESTN. W ZAJ. CENTRUM INTEGRACJI SPOŁECZNEJ</t>
  </si>
  <si>
    <t>ZASIŁKI I POMOC W NATURZE ORAZ SKŁ. NA UBEZP. EMERYT. I RENT.</t>
  </si>
  <si>
    <t>DODATKI MIESZKANIOWE</t>
  </si>
  <si>
    <t>ZASIŁKI STAŁE</t>
  </si>
  <si>
    <t>OŚRODKI POMOCY SPOŁECZNEJ</t>
  </si>
  <si>
    <t>USŁUGI OPIEKUŃCZE I SPECJALIST.USŁUGI OPOEKUNCZE</t>
  </si>
  <si>
    <t>CENTRUM INTEGRACJI SPOŁECZNEJ</t>
  </si>
  <si>
    <t>POMOC SPOŁECZNA</t>
  </si>
  <si>
    <t>REHABILITACJA ZAWODOWA I SPOŁECZNA OSÓB NIEPEŁNOSPR.</t>
  </si>
  <si>
    <t>POZOSTAŁE ZADANIA W ZAKRESIE POLITYKI SPOŁECZNEJ</t>
  </si>
  <si>
    <t>KOLONIE I OBOZY ORAZ INNE FORMY WYPOCZ. DZIECI I MŁODZ.SZK.</t>
  </si>
  <si>
    <t>POMOC MATERIALNA DLA UCZNIÓW</t>
  </si>
  <si>
    <t>EDUKACYJNA OPIEKA WYCHOWAWCZA</t>
  </si>
  <si>
    <t>GOSPODARKA ŚCIEKOWA I OCHRONA WÓD</t>
  </si>
  <si>
    <t>GOSPODARKA ODPADAMI</t>
  </si>
  <si>
    <t>OCZYSZCZANIE MIAST I WSI</t>
  </si>
  <si>
    <t>UTRZYMANIE ZIELENI W MIASTACH I GMINACH</t>
  </si>
  <si>
    <t>SCHRONISKA DLA ZWIERZĄT</t>
  </si>
  <si>
    <t>OŚWIETLENIA ULIC, PLACÓW I DRÓG</t>
  </si>
  <si>
    <t>GOSPODARKA KOMUNALNA I OCHRONA ŚRODOWISKA</t>
  </si>
  <si>
    <t>DOMY I OŚRODKI KULTURY I KLUBY</t>
  </si>
  <si>
    <t>BIBLIOTEKI</t>
  </si>
  <si>
    <t>MUZEA</t>
  </si>
  <si>
    <t>OCHRONA ZABYTKÓW I OPIEKA NAD ZABYTKAMI</t>
  </si>
  <si>
    <t>KULTURA I OCHRONA DZIEDZICTWA NARODOWEGO</t>
  </si>
  <si>
    <t>OBIEKTY SPORTOWE</t>
  </si>
  <si>
    <t>ZADANIA W ZAKRESIE KULTURY FIZYCZNEJ</t>
  </si>
  <si>
    <t>KULTURA FIZYCZNA</t>
  </si>
  <si>
    <t>Wydatki inwestycyjne jednostek budżetowych</t>
  </si>
  <si>
    <t>Wpłaty gmin na rzecz izb roln. w wys 2% uzysk. wpł. z pod. rolnego</t>
  </si>
  <si>
    <t>Składki na ubezpieczenia społeczne</t>
  </si>
  <si>
    <t>Składki na Fundusz Pracy</t>
  </si>
  <si>
    <t>Zakup usług remontowych</t>
  </si>
  <si>
    <t>Różne opłaty i składki</t>
  </si>
  <si>
    <t>Zakup energii</t>
  </si>
  <si>
    <t xml:space="preserve">Dotacje celowe na pomoc finansową </t>
  </si>
  <si>
    <t>Dotacje celowe na pom. finans udz. między jst na dof. własn.zad.bieżących</t>
  </si>
  <si>
    <t>Wynagrodzenia bezosobowe</t>
  </si>
  <si>
    <t>Zakup materiałów i wyposażenia</t>
  </si>
  <si>
    <t>opłaty za administe. I czynsze za budynki, lokale i pomieszcz.garazowe</t>
  </si>
  <si>
    <t>Wydatki na zakupy inwestycyjne jednostek budżetowych</t>
  </si>
  <si>
    <t xml:space="preserve">Dotacje celowe z budż. jst, udzielw trybie art. 221 ustawy, </t>
  </si>
  <si>
    <t>Zakup usług obejmującychwykonanie ekspertyz, analiz i opinii</t>
  </si>
  <si>
    <t>Opłaty na rzecz budżetu państwa</t>
  </si>
  <si>
    <t>Opłaty na rzecz budżetu jednostek samorządu tyerytorialnego</t>
  </si>
  <si>
    <t>Dotacja celowa na pomoc fin. udzielaną między jst na dof. Wł. zadań bieżących</t>
  </si>
  <si>
    <t>Wydatki osobowe niezaliczane do wynagrodzeń</t>
  </si>
  <si>
    <t>Dodatkowe wynagrodzenie roczne</t>
  </si>
  <si>
    <t>Podróże służbowe krajowe</t>
  </si>
  <si>
    <t>Odpisy na zakładowy fundusz świadczeń socjalnych</t>
  </si>
  <si>
    <t>Różne wydatki na rzecz osób fizycznych</t>
  </si>
  <si>
    <t>Szkolenia pracowników niebędących członkami korpusu służby cywilnej</t>
  </si>
  <si>
    <t>Koszty postępowania sądowego i prokuratorskiego</t>
  </si>
  <si>
    <t xml:space="preserve">Wpłaty na Państwowy Fundusz Rehabilitacji Osób Niepełnosprawnych </t>
  </si>
  <si>
    <t>Zakup usług zdrowotnych</t>
  </si>
  <si>
    <t>Opłaty z tytułu zakupu usług telekomunikacyjnych</t>
  </si>
  <si>
    <t>Podatek od nieruchomości</t>
  </si>
  <si>
    <t>Pozostałe podatki na rzecz budżetów jednostek samorzadu terytorialnego</t>
  </si>
  <si>
    <t>Wynagrodzenia agencyjno prowizyjne</t>
  </si>
  <si>
    <t>Zakup środków żywności</t>
  </si>
  <si>
    <t xml:space="preserve">Rezerwy </t>
  </si>
  <si>
    <t>Wyplaty z tytułu zagranicznych poręczen i gwarancji</t>
  </si>
  <si>
    <t>Podatek od towarów i usług (VAT)</t>
  </si>
  <si>
    <t>Rezerwy na inwestycje i zakupy inwestycyjne</t>
  </si>
  <si>
    <t>Rezerwy</t>
  </si>
  <si>
    <t>Wydatki na zakup i objęcie akcji, wniesienie wkładów do spółek prawa handl.</t>
  </si>
  <si>
    <t>Stypendia dla uczniów</t>
  </si>
  <si>
    <t>Zakup środków dydaktycznych i książek</t>
  </si>
  <si>
    <t>Dotacje cel przek.gminie na zad. Bieżące realiz. Po dodst porozumień między JST</t>
  </si>
  <si>
    <t>składki na Fundusz Emerytur Pomostowych</t>
  </si>
  <si>
    <t xml:space="preserve">Dotacje celowe z budżetu na finan. lub dofin. kosztów realizacji inw. i zak. Inwest. </t>
  </si>
  <si>
    <t>Dotacja celowa na pomoc fin. Udz. między JST na dof. własnych zadań inw. i zak.inw.</t>
  </si>
  <si>
    <t>Zak.usł. przez jednostke samorzady terytorialnego od innych JST</t>
  </si>
  <si>
    <t>Swiadczenia  społeczne</t>
  </si>
  <si>
    <t>Swiadczenia społeczne</t>
  </si>
  <si>
    <t>Dot.podmiotowa z budżetu dla jednostek niezalicznych do sektora finansów publ.</t>
  </si>
  <si>
    <t>Inne formy pomocy dla uczniów</t>
  </si>
  <si>
    <t>Dotacje celowe przek gminie na zadania bieżące realiz na pods.poroz.między jst</t>
  </si>
  <si>
    <t>Dotacja podmiotowa z budżetu dla samorządowej instytucji kultury</t>
  </si>
  <si>
    <t>Dotacja celowa z budżetu na finans. Lub dof. Prac rem i konserw. Ob.zabyt przek jedn niez do sektora finansów publicznych</t>
  </si>
  <si>
    <t>Dot. celowa z budżetu na fin. zadan zlec. do realiz. Stowarzyszeniom</t>
  </si>
  <si>
    <t>Składki na ubezpieczenie zdrowotne</t>
  </si>
  <si>
    <t>Zakup śwoadczeń zdr. dla osób  nieobjetych obow.ubezpieczenia zdrowotnego</t>
  </si>
  <si>
    <t>Wyplaty z tytułu krajowych poręczen i gwarancji</t>
  </si>
  <si>
    <t>Nagrody konkursowe</t>
  </si>
  <si>
    <t>Zwrot dotacji oraz pł, w tym wykorz. niezgodnie z przeznaczeniem</t>
  </si>
  <si>
    <t xml:space="preserve">Zwroty dotacji oraz płatności, w tym wykorzys. niezgodnie z przeznaczeniem </t>
  </si>
  <si>
    <t>Par.</t>
  </si>
  <si>
    <t>%</t>
  </si>
  <si>
    <t>Tabela nr 2</t>
  </si>
  <si>
    <t>Zwroty dotacji oraz płatności, w tym wykorzystanych niezgodnie z przezn.</t>
  </si>
  <si>
    <t>Zestawienie planowanych wydatków roku 2016</t>
  </si>
  <si>
    <t>Dot.cel.przek.gminie na zad. bieżące realiz na pods poroz. między JST</t>
  </si>
  <si>
    <t>ROZL.Z TYT.POR.KREDYT.I GWAR.UDZ. PRZEZ SKARB PAŃSTW.LUB JST</t>
  </si>
  <si>
    <t>WSPIERANIE RODZINY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</si>
</sst>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/>
    <xf numFmtId="4" fontId="1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4" fontId="1" fillId="3" borderId="1" xfId="0" applyNumberFormat="1" applyFont="1" applyFill="1" applyBorder="1"/>
    <xf numFmtId="0" fontId="2" fillId="0" borderId="0" xfId="0" applyFont="1"/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2" xfId="0" applyFill="1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4" fontId="0" fillId="0" borderId="1" xfId="0" applyNumberFormat="1" applyFont="1" applyBorder="1"/>
    <xf numFmtId="0" fontId="0" fillId="0" borderId="1" xfId="0" applyFont="1" applyBorder="1"/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center"/>
    </xf>
    <xf numFmtId="4" fontId="0" fillId="3" borderId="1" xfId="0" applyNumberFormat="1" applyFont="1" applyFill="1" applyBorder="1"/>
    <xf numFmtId="0" fontId="4" fillId="4" borderId="1" xfId="0" applyFont="1" applyFill="1" applyBorder="1"/>
    <xf numFmtId="4" fontId="1" fillId="4" borderId="1" xfId="0" applyNumberFormat="1" applyFont="1" applyFill="1" applyBorder="1"/>
    <xf numFmtId="0" fontId="3" fillId="0" borderId="0" xfId="0" applyFont="1" applyBorder="1"/>
    <xf numFmtId="49" fontId="0" fillId="0" borderId="3" xfId="0" applyNumberFormat="1" applyBorder="1" applyAlignment="1">
      <alignment horizontal="left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4" fontId="0" fillId="0" borderId="3" xfId="0" applyNumberForma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Fill="1" applyBorder="1"/>
    <xf numFmtId="0" fontId="3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6"/>
  <sheetViews>
    <sheetView tabSelected="1" topLeftCell="A520" workbookViewId="0">
      <selection activeCell="E155" sqref="E155"/>
    </sheetView>
  </sheetViews>
  <sheetFormatPr defaultRowHeight="15" x14ac:dyDescent="0.25"/>
  <cols>
    <col min="1" max="1" width="8.5703125" customWidth="1"/>
    <col min="2" max="2" width="7" customWidth="1"/>
    <col min="3" max="3" width="6.28515625" customWidth="1"/>
    <col min="4" max="4" width="67.42578125" customWidth="1"/>
    <col min="5" max="5" width="15.28515625" customWidth="1"/>
    <col min="6" max="6" width="14.28515625" customWidth="1"/>
    <col min="7" max="7" width="9.5703125" customWidth="1"/>
  </cols>
  <sheetData>
    <row r="1" spans="1:10" ht="5.25" customHeight="1" x14ac:dyDescent="0.25"/>
    <row r="2" spans="1:10" x14ac:dyDescent="0.25">
      <c r="A2" s="54" t="s">
        <v>164</v>
      </c>
      <c r="B2" s="54"/>
      <c r="C2" s="54"/>
      <c r="D2" s="54"/>
      <c r="E2" t="s">
        <v>162</v>
      </c>
      <c r="H2" s="26"/>
      <c r="I2" s="26"/>
      <c r="J2" s="26"/>
    </row>
    <row r="3" spans="1:10" x14ac:dyDescent="0.25">
      <c r="A3" s="54" t="s">
        <v>14</v>
      </c>
      <c r="B3" s="54"/>
      <c r="C3" s="54"/>
      <c r="D3" s="54"/>
      <c r="H3" s="26"/>
      <c r="I3" s="26"/>
      <c r="J3" s="26"/>
    </row>
    <row r="4" spans="1:10" ht="6" customHeight="1" thickBot="1" x14ac:dyDescent="0.3">
      <c r="A4" s="45"/>
      <c r="B4" s="45"/>
      <c r="C4" s="45"/>
      <c r="D4" s="45"/>
      <c r="E4" s="45"/>
      <c r="F4" s="45"/>
      <c r="G4" s="45"/>
      <c r="H4" s="26"/>
      <c r="I4" s="26"/>
      <c r="J4" s="26"/>
    </row>
    <row r="5" spans="1:10" ht="15.75" thickBot="1" x14ac:dyDescent="0.3">
      <c r="A5" s="51" t="s">
        <v>11</v>
      </c>
      <c r="B5" s="52" t="s">
        <v>12</v>
      </c>
      <c r="C5" s="52" t="s">
        <v>160</v>
      </c>
      <c r="D5" s="52" t="s">
        <v>13</v>
      </c>
      <c r="E5" s="52" t="s">
        <v>15</v>
      </c>
      <c r="F5" s="52" t="s">
        <v>16</v>
      </c>
      <c r="G5" s="53" t="s">
        <v>161</v>
      </c>
    </row>
    <row r="6" spans="1:10" x14ac:dyDescent="0.25">
      <c r="A6" s="46" t="s">
        <v>0</v>
      </c>
      <c r="B6" s="47" t="s">
        <v>1</v>
      </c>
      <c r="C6" s="48">
        <v>4300</v>
      </c>
      <c r="D6" s="49" t="s">
        <v>7</v>
      </c>
      <c r="E6" s="50">
        <v>15019</v>
      </c>
      <c r="F6" s="50">
        <v>0</v>
      </c>
      <c r="G6" s="50">
        <f t="shared" ref="G6:G33" si="0">F6/E6%</f>
        <v>0</v>
      </c>
    </row>
    <row r="7" spans="1:10" x14ac:dyDescent="0.25">
      <c r="A7" s="14"/>
      <c r="B7" s="8"/>
      <c r="C7" s="16">
        <v>6050</v>
      </c>
      <c r="D7" s="2" t="s">
        <v>101</v>
      </c>
      <c r="E7" s="3">
        <v>2194040</v>
      </c>
      <c r="F7" s="3">
        <v>12922000</v>
      </c>
      <c r="G7" s="3">
        <f t="shared" si="0"/>
        <v>588.95918032488009</v>
      </c>
    </row>
    <row r="8" spans="1:10" ht="15.75" x14ac:dyDescent="0.25">
      <c r="A8" s="15" t="s">
        <v>4</v>
      </c>
      <c r="B8" s="9" t="s">
        <v>1</v>
      </c>
      <c r="C8" s="15"/>
      <c r="D8" s="4" t="s">
        <v>19</v>
      </c>
      <c r="E8" s="5">
        <f>SUM(E6:E7)</f>
        <v>2209059</v>
      </c>
      <c r="F8" s="5">
        <f>SUM(F6:F7)</f>
        <v>12922000</v>
      </c>
      <c r="G8" s="22">
        <f t="shared" si="0"/>
        <v>584.95495140691128</v>
      </c>
    </row>
    <row r="9" spans="1:10" x14ac:dyDescent="0.25">
      <c r="A9" s="14"/>
      <c r="B9" s="8"/>
      <c r="C9" s="16">
        <v>2850</v>
      </c>
      <c r="D9" s="2" t="s">
        <v>102</v>
      </c>
      <c r="E9" s="3">
        <v>12500</v>
      </c>
      <c r="F9" s="3">
        <v>10000</v>
      </c>
      <c r="G9" s="3">
        <f t="shared" si="0"/>
        <v>80</v>
      </c>
    </row>
    <row r="10" spans="1:10" ht="15.75" x14ac:dyDescent="0.25">
      <c r="A10" s="15" t="s">
        <v>4</v>
      </c>
      <c r="B10" s="9" t="s">
        <v>2</v>
      </c>
      <c r="C10" s="15"/>
      <c r="D10" s="4" t="s">
        <v>18</v>
      </c>
      <c r="E10" s="5">
        <f>SUM(E9)</f>
        <v>12500</v>
      </c>
      <c r="F10" s="5">
        <f>SUM(F9)</f>
        <v>10000</v>
      </c>
      <c r="G10" s="5">
        <f t="shared" si="0"/>
        <v>80</v>
      </c>
    </row>
    <row r="11" spans="1:10" x14ac:dyDescent="0.25">
      <c r="A11" s="14"/>
      <c r="B11" s="8" t="s">
        <v>3</v>
      </c>
      <c r="C11" s="16">
        <v>4010</v>
      </c>
      <c r="D11" s="2" t="s">
        <v>10</v>
      </c>
      <c r="E11" s="3">
        <v>7970</v>
      </c>
      <c r="F11" s="3">
        <v>0</v>
      </c>
      <c r="G11" s="3">
        <f t="shared" si="0"/>
        <v>0</v>
      </c>
    </row>
    <row r="12" spans="1:10" x14ac:dyDescent="0.25">
      <c r="A12" s="14"/>
      <c r="B12" s="8"/>
      <c r="C12" s="16">
        <v>4110</v>
      </c>
      <c r="D12" s="2" t="s">
        <v>103</v>
      </c>
      <c r="E12" s="3">
        <v>1389.56</v>
      </c>
      <c r="F12" s="3">
        <v>0</v>
      </c>
      <c r="G12" s="3">
        <f t="shared" si="0"/>
        <v>0</v>
      </c>
    </row>
    <row r="13" spans="1:10" x14ac:dyDescent="0.25">
      <c r="A13" s="14"/>
      <c r="B13" s="8"/>
      <c r="C13" s="16">
        <v>4120</v>
      </c>
      <c r="D13" s="2" t="s">
        <v>104</v>
      </c>
      <c r="E13" s="3">
        <v>97.75</v>
      </c>
      <c r="F13" s="3">
        <v>0</v>
      </c>
      <c r="G13" s="3">
        <f t="shared" si="0"/>
        <v>0</v>
      </c>
    </row>
    <row r="14" spans="1:10" x14ac:dyDescent="0.25">
      <c r="A14" s="14"/>
      <c r="B14" s="8"/>
      <c r="C14" s="16">
        <v>4210</v>
      </c>
      <c r="D14" s="2" t="s">
        <v>9</v>
      </c>
      <c r="E14" s="3">
        <v>2947.65</v>
      </c>
      <c r="F14" s="3">
        <v>2000</v>
      </c>
      <c r="G14" s="3">
        <f t="shared" si="0"/>
        <v>67.850660695808529</v>
      </c>
    </row>
    <row r="15" spans="1:10" x14ac:dyDescent="0.25">
      <c r="A15" s="14"/>
      <c r="B15" s="8"/>
      <c r="C15" s="16">
        <v>4270</v>
      </c>
      <c r="D15" s="2" t="s">
        <v>105</v>
      </c>
      <c r="E15" s="3">
        <v>5000</v>
      </c>
      <c r="F15" s="3">
        <v>3000</v>
      </c>
      <c r="G15" s="3">
        <f t="shared" si="0"/>
        <v>60</v>
      </c>
    </row>
    <row r="16" spans="1:10" x14ac:dyDescent="0.25">
      <c r="A16" s="14"/>
      <c r="B16" s="8"/>
      <c r="C16" s="16">
        <v>4300</v>
      </c>
      <c r="D16" s="2" t="s">
        <v>7</v>
      </c>
      <c r="E16" s="3">
        <v>15354.6</v>
      </c>
      <c r="F16" s="3">
        <v>10000</v>
      </c>
      <c r="G16" s="3">
        <f t="shared" si="0"/>
        <v>65.127062899717359</v>
      </c>
    </row>
    <row r="17" spans="1:7" x14ac:dyDescent="0.25">
      <c r="A17" s="14"/>
      <c r="B17" s="8"/>
      <c r="C17" s="16">
        <v>4430</v>
      </c>
      <c r="D17" s="2" t="s">
        <v>106</v>
      </c>
      <c r="E17" s="3">
        <v>620928.07999999996</v>
      </c>
      <c r="F17" s="3">
        <v>1000</v>
      </c>
      <c r="G17" s="3">
        <f t="shared" si="0"/>
        <v>0.1610492474426346</v>
      </c>
    </row>
    <row r="18" spans="1:7" ht="15.75" x14ac:dyDescent="0.25">
      <c r="A18" s="15" t="s">
        <v>4</v>
      </c>
      <c r="B18" s="9" t="s">
        <v>3</v>
      </c>
      <c r="C18" s="15"/>
      <c r="D18" s="4" t="s">
        <v>21</v>
      </c>
      <c r="E18" s="5">
        <f>SUM(E11:E17)</f>
        <v>653687.6399999999</v>
      </c>
      <c r="F18" s="5">
        <f>SUM(F11:F17)</f>
        <v>16000</v>
      </c>
      <c r="G18" s="3">
        <f t="shared" si="0"/>
        <v>2.4476522150548847</v>
      </c>
    </row>
    <row r="19" spans="1:7" ht="15.75" x14ac:dyDescent="0.25">
      <c r="A19" s="24" t="s">
        <v>0</v>
      </c>
      <c r="B19" s="25"/>
      <c r="C19" s="17"/>
      <c r="D19" s="6" t="s">
        <v>17</v>
      </c>
      <c r="E19" s="7">
        <f>E8+E10+E18</f>
        <v>2875246.6399999997</v>
      </c>
      <c r="F19" s="7">
        <f>F8+F10+F18</f>
        <v>12948000</v>
      </c>
      <c r="G19" s="7">
        <f t="shared" si="0"/>
        <v>450.3265848525607</v>
      </c>
    </row>
    <row r="20" spans="1:7" x14ac:dyDescent="0.25">
      <c r="A20" s="16"/>
      <c r="B20" s="10">
        <v>40002</v>
      </c>
      <c r="C20" s="16">
        <v>4260</v>
      </c>
      <c r="D20" s="2" t="s">
        <v>107</v>
      </c>
      <c r="E20" s="3">
        <v>20000</v>
      </c>
      <c r="F20" s="3">
        <v>5000</v>
      </c>
      <c r="G20" s="3">
        <f t="shared" si="0"/>
        <v>25</v>
      </c>
    </row>
    <row r="21" spans="1:7" x14ac:dyDescent="0.25">
      <c r="A21" s="16"/>
      <c r="B21" s="10"/>
      <c r="C21" s="16">
        <v>6050</v>
      </c>
      <c r="D21" s="2" t="s">
        <v>101</v>
      </c>
      <c r="E21" s="3">
        <v>263389.46000000002</v>
      </c>
      <c r="F21" s="3">
        <v>0</v>
      </c>
      <c r="G21" s="3">
        <f t="shared" si="0"/>
        <v>0</v>
      </c>
    </row>
    <row r="22" spans="1:7" ht="15.75" x14ac:dyDescent="0.25">
      <c r="A22" s="15" t="s">
        <v>4</v>
      </c>
      <c r="B22" s="11">
        <v>40002</v>
      </c>
      <c r="C22" s="15"/>
      <c r="D22" s="4" t="s">
        <v>22</v>
      </c>
      <c r="E22" s="5">
        <v>283389.46000000002</v>
      </c>
      <c r="F22" s="5">
        <f>SUM(F20:F21)</f>
        <v>5000</v>
      </c>
      <c r="G22" s="3">
        <f t="shared" si="0"/>
        <v>1.7643563737338714</v>
      </c>
    </row>
    <row r="23" spans="1:7" ht="15.75" x14ac:dyDescent="0.25">
      <c r="A23" s="17">
        <v>400</v>
      </c>
      <c r="B23" s="12"/>
      <c r="C23" s="17"/>
      <c r="D23" s="6" t="s">
        <v>20</v>
      </c>
      <c r="E23" s="7">
        <f>SUM(E22)</f>
        <v>283389.46000000002</v>
      </c>
      <c r="F23" s="7">
        <f>SUM(F22)</f>
        <v>5000</v>
      </c>
      <c r="G23" s="7">
        <f t="shared" si="0"/>
        <v>1.7643563737338714</v>
      </c>
    </row>
    <row r="24" spans="1:7" x14ac:dyDescent="0.25">
      <c r="A24" s="16"/>
      <c r="B24" s="10">
        <v>60014</v>
      </c>
      <c r="C24" s="16">
        <v>2710</v>
      </c>
      <c r="D24" s="2" t="s">
        <v>109</v>
      </c>
      <c r="E24" s="3">
        <v>308000</v>
      </c>
      <c r="F24" s="3">
        <v>80000</v>
      </c>
      <c r="G24" s="3">
        <f t="shared" si="0"/>
        <v>25.974025974025974</v>
      </c>
    </row>
    <row r="25" spans="1:7" x14ac:dyDescent="0.25">
      <c r="A25" s="16"/>
      <c r="B25" s="10"/>
      <c r="C25" s="16">
        <v>4430</v>
      </c>
      <c r="D25" s="2" t="s">
        <v>106</v>
      </c>
      <c r="E25" s="3">
        <v>1700</v>
      </c>
      <c r="F25" s="3">
        <v>1600</v>
      </c>
      <c r="G25" s="3">
        <f t="shared" si="0"/>
        <v>94.117647058823536</v>
      </c>
    </row>
    <row r="26" spans="1:7" x14ac:dyDescent="0.25">
      <c r="A26" s="16"/>
      <c r="B26" s="10"/>
      <c r="C26" s="16">
        <v>6300</v>
      </c>
      <c r="D26" s="2" t="s">
        <v>108</v>
      </c>
      <c r="E26" s="3">
        <v>282000</v>
      </c>
      <c r="F26" s="3">
        <v>0</v>
      </c>
      <c r="G26" s="3">
        <f t="shared" si="0"/>
        <v>0</v>
      </c>
    </row>
    <row r="27" spans="1:7" ht="15.75" x14ac:dyDescent="0.25">
      <c r="A27" s="15" t="s">
        <v>4</v>
      </c>
      <c r="B27" s="11">
        <v>60014</v>
      </c>
      <c r="C27" s="15"/>
      <c r="D27" s="4" t="s">
        <v>23</v>
      </c>
      <c r="E27" s="5">
        <f>SUM(E24:E26)</f>
        <v>591700</v>
      </c>
      <c r="F27" s="5">
        <f>SUM(F24:F26)</f>
        <v>81600</v>
      </c>
      <c r="G27" s="5">
        <f t="shared" si="0"/>
        <v>13.790772350853473</v>
      </c>
    </row>
    <row r="28" spans="1:7" x14ac:dyDescent="0.25">
      <c r="A28" s="16"/>
      <c r="B28" s="10">
        <v>60016</v>
      </c>
      <c r="C28" s="16">
        <v>4110</v>
      </c>
      <c r="D28" s="2" t="s">
        <v>103</v>
      </c>
      <c r="E28" s="3">
        <v>538</v>
      </c>
      <c r="F28" s="3">
        <v>600</v>
      </c>
      <c r="G28" s="3">
        <f t="shared" si="0"/>
        <v>111.52416356877323</v>
      </c>
    </row>
    <row r="29" spans="1:7" x14ac:dyDescent="0.25">
      <c r="A29" s="16"/>
      <c r="B29" s="10"/>
      <c r="C29" s="16">
        <v>4120</v>
      </c>
      <c r="D29" s="2" t="s">
        <v>104</v>
      </c>
      <c r="E29" s="3">
        <v>130</v>
      </c>
      <c r="F29" s="3">
        <v>300</v>
      </c>
      <c r="G29" s="3">
        <f t="shared" si="0"/>
        <v>230.76923076923077</v>
      </c>
    </row>
    <row r="30" spans="1:7" x14ac:dyDescent="0.25">
      <c r="A30" s="16"/>
      <c r="B30" s="10"/>
      <c r="C30" s="16">
        <v>4170</v>
      </c>
      <c r="D30" s="2" t="s">
        <v>110</v>
      </c>
      <c r="E30" s="3">
        <v>5000</v>
      </c>
      <c r="F30" s="3">
        <v>5000</v>
      </c>
      <c r="G30" s="3">
        <f t="shared" si="0"/>
        <v>100</v>
      </c>
    </row>
    <row r="31" spans="1:7" x14ac:dyDescent="0.25">
      <c r="A31" s="16"/>
      <c r="B31" s="10"/>
      <c r="C31" s="16">
        <v>4210</v>
      </c>
      <c r="D31" s="2" t="s">
        <v>111</v>
      </c>
      <c r="E31" s="3">
        <v>6000</v>
      </c>
      <c r="F31" s="3">
        <v>11400.6</v>
      </c>
      <c r="G31" s="3">
        <f t="shared" si="0"/>
        <v>190.01000000000002</v>
      </c>
    </row>
    <row r="32" spans="1:7" x14ac:dyDescent="0.25">
      <c r="A32" s="16"/>
      <c r="B32" s="10"/>
      <c r="C32" s="16">
        <v>4270</v>
      </c>
      <c r="D32" s="2" t="s">
        <v>105</v>
      </c>
      <c r="E32" s="3">
        <v>101363.44</v>
      </c>
      <c r="F32" s="3">
        <v>25000</v>
      </c>
      <c r="G32" s="3">
        <f t="shared" si="0"/>
        <v>24.663724909099376</v>
      </c>
    </row>
    <row r="33" spans="1:7" x14ac:dyDescent="0.25">
      <c r="A33" s="16"/>
      <c r="B33" s="10"/>
      <c r="C33" s="16">
        <v>4300</v>
      </c>
      <c r="D33" s="2" t="s">
        <v>7</v>
      </c>
      <c r="E33" s="3">
        <v>16500</v>
      </c>
      <c r="F33" s="3">
        <v>35660.9</v>
      </c>
      <c r="G33" s="3">
        <f t="shared" si="0"/>
        <v>216.12666666666667</v>
      </c>
    </row>
    <row r="34" spans="1:7" x14ac:dyDescent="0.25">
      <c r="A34" s="16"/>
      <c r="B34" s="10"/>
      <c r="C34" s="16">
        <v>6050</v>
      </c>
      <c r="D34" s="2" t="s">
        <v>101</v>
      </c>
      <c r="E34" s="3">
        <v>0</v>
      </c>
      <c r="F34" s="3">
        <v>23000</v>
      </c>
      <c r="G34" s="3">
        <v>0</v>
      </c>
    </row>
    <row r="35" spans="1:7" ht="15.75" x14ac:dyDescent="0.25">
      <c r="A35" s="15" t="s">
        <v>4</v>
      </c>
      <c r="B35" s="11">
        <v>60016</v>
      </c>
      <c r="C35" s="15"/>
      <c r="D35" s="4" t="s">
        <v>24</v>
      </c>
      <c r="E35" s="5">
        <f>SUM(E28:E34)</f>
        <v>129531.44</v>
      </c>
      <c r="F35" s="5">
        <f>SUM(F28:F34)</f>
        <v>100961.5</v>
      </c>
      <c r="G35" s="5">
        <f>F35/E35%</f>
        <v>77.943625115261597</v>
      </c>
    </row>
    <row r="36" spans="1:7" x14ac:dyDescent="0.25">
      <c r="A36" s="16"/>
      <c r="B36" s="10">
        <v>60017</v>
      </c>
      <c r="C36" s="16">
        <v>4210</v>
      </c>
      <c r="D36" s="2" t="s">
        <v>5</v>
      </c>
      <c r="E36" s="3">
        <v>4000</v>
      </c>
      <c r="F36" s="3">
        <v>0</v>
      </c>
      <c r="G36" s="3">
        <f>F36/E36%</f>
        <v>0</v>
      </c>
    </row>
    <row r="37" spans="1:7" ht="15.75" x14ac:dyDescent="0.25">
      <c r="A37" s="15" t="s">
        <v>4</v>
      </c>
      <c r="B37" s="11">
        <v>60017</v>
      </c>
      <c r="C37" s="15"/>
      <c r="D37" s="4" t="s">
        <v>25</v>
      </c>
      <c r="E37" s="5">
        <f>SUM(E36)</f>
        <v>4000</v>
      </c>
      <c r="F37" s="5">
        <f>SUM(F36)</f>
        <v>0</v>
      </c>
      <c r="G37" s="3">
        <f>F37/E37%</f>
        <v>0</v>
      </c>
    </row>
    <row r="38" spans="1:7" ht="15.75" x14ac:dyDescent="0.25">
      <c r="A38" s="17">
        <v>600</v>
      </c>
      <c r="B38" s="12"/>
      <c r="C38" s="17"/>
      <c r="D38" s="6" t="s">
        <v>26</v>
      </c>
      <c r="E38" s="7">
        <f>E27+E35+E37</f>
        <v>725231.44</v>
      </c>
      <c r="F38" s="7">
        <f>F27+F35</f>
        <v>182561.5</v>
      </c>
      <c r="G38" s="7">
        <f>F38/E38%</f>
        <v>25.172860680171286</v>
      </c>
    </row>
    <row r="39" spans="1:7" x14ac:dyDescent="0.25">
      <c r="A39" s="16"/>
      <c r="B39" s="10">
        <v>63003</v>
      </c>
      <c r="C39" s="16">
        <v>2360</v>
      </c>
      <c r="D39" s="2" t="s">
        <v>114</v>
      </c>
      <c r="E39" s="3">
        <v>0</v>
      </c>
      <c r="F39" s="3">
        <v>0</v>
      </c>
      <c r="G39" s="3">
        <v>0</v>
      </c>
    </row>
    <row r="40" spans="1:7" x14ac:dyDescent="0.25">
      <c r="A40" s="16"/>
      <c r="B40" s="10"/>
      <c r="C40" s="16">
        <v>4210</v>
      </c>
      <c r="D40" s="2" t="s">
        <v>111</v>
      </c>
      <c r="E40" s="3">
        <v>2871</v>
      </c>
      <c r="F40" s="3">
        <v>2000</v>
      </c>
      <c r="G40" s="3">
        <f t="shared" ref="G40:G76" si="1">F40/E40%</f>
        <v>69.662138627655864</v>
      </c>
    </row>
    <row r="41" spans="1:7" x14ac:dyDescent="0.25">
      <c r="A41" s="16"/>
      <c r="B41" s="10"/>
      <c r="C41" s="16">
        <v>4300</v>
      </c>
      <c r="D41" s="2" t="s">
        <v>7</v>
      </c>
      <c r="E41" s="3">
        <v>1077</v>
      </c>
      <c r="F41" s="3">
        <v>1500</v>
      </c>
      <c r="G41" s="3">
        <f t="shared" si="1"/>
        <v>139.27576601671311</v>
      </c>
    </row>
    <row r="42" spans="1:7" x14ac:dyDescent="0.25">
      <c r="A42" s="16"/>
      <c r="B42" s="10"/>
      <c r="C42" s="16">
        <v>4430</v>
      </c>
      <c r="D42" s="2" t="s">
        <v>106</v>
      </c>
      <c r="E42" s="3">
        <v>280</v>
      </c>
      <c r="F42" s="3">
        <v>300</v>
      </c>
      <c r="G42" s="3">
        <f t="shared" si="1"/>
        <v>107.14285714285715</v>
      </c>
    </row>
    <row r="43" spans="1:7" ht="15.75" x14ac:dyDescent="0.25">
      <c r="A43" s="15" t="s">
        <v>4</v>
      </c>
      <c r="B43" s="11">
        <v>63003</v>
      </c>
      <c r="C43" s="15"/>
      <c r="D43" s="4" t="s">
        <v>27</v>
      </c>
      <c r="E43" s="5">
        <f>SUM(E39:E42)</f>
        <v>4228</v>
      </c>
      <c r="F43" s="5">
        <f>SUM(F39:F42)</f>
        <v>3800</v>
      </c>
      <c r="G43" s="5">
        <f t="shared" si="1"/>
        <v>89.877010406811735</v>
      </c>
    </row>
    <row r="44" spans="1:7" x14ac:dyDescent="0.25">
      <c r="A44" s="16"/>
      <c r="B44" s="10">
        <v>63095</v>
      </c>
      <c r="C44" s="16">
        <v>4110</v>
      </c>
      <c r="D44" s="2" t="s">
        <v>103</v>
      </c>
      <c r="E44" s="3">
        <v>1156</v>
      </c>
      <c r="F44" s="3">
        <v>1200</v>
      </c>
      <c r="G44" s="3">
        <f t="shared" si="1"/>
        <v>103.80622837370242</v>
      </c>
    </row>
    <row r="45" spans="1:7" x14ac:dyDescent="0.25">
      <c r="A45" s="16"/>
      <c r="B45" s="10"/>
      <c r="C45" s="16">
        <v>4120</v>
      </c>
      <c r="D45" s="2" t="s">
        <v>104</v>
      </c>
      <c r="E45" s="3">
        <v>144</v>
      </c>
      <c r="F45" s="3">
        <v>150</v>
      </c>
      <c r="G45" s="3">
        <f t="shared" si="1"/>
        <v>104.16666666666667</v>
      </c>
    </row>
    <row r="46" spans="1:7" x14ac:dyDescent="0.25">
      <c r="A46" s="16"/>
      <c r="B46" s="10"/>
      <c r="C46" s="16">
        <v>4170</v>
      </c>
      <c r="D46" s="2" t="s">
        <v>110</v>
      </c>
      <c r="E46" s="3">
        <v>11682</v>
      </c>
      <c r="F46" s="3">
        <v>12000</v>
      </c>
      <c r="G46" s="3">
        <f t="shared" si="1"/>
        <v>102.72213662044172</v>
      </c>
    </row>
    <row r="47" spans="1:7" x14ac:dyDescent="0.25">
      <c r="A47" s="16"/>
      <c r="B47" s="10"/>
      <c r="C47" s="16">
        <v>4210</v>
      </c>
      <c r="D47" s="2" t="s">
        <v>111</v>
      </c>
      <c r="E47" s="3">
        <v>3300</v>
      </c>
      <c r="F47" s="3">
        <v>4500</v>
      </c>
      <c r="G47" s="3">
        <f t="shared" si="1"/>
        <v>136.36363636363637</v>
      </c>
    </row>
    <row r="48" spans="1:7" x14ac:dyDescent="0.25">
      <c r="A48" s="16"/>
      <c r="B48" s="10"/>
      <c r="C48" s="16">
        <v>4260</v>
      </c>
      <c r="D48" s="2" t="s">
        <v>107</v>
      </c>
      <c r="E48" s="3">
        <v>8000</v>
      </c>
      <c r="F48" s="3">
        <v>8000</v>
      </c>
      <c r="G48" s="3">
        <f t="shared" si="1"/>
        <v>100</v>
      </c>
    </row>
    <row r="49" spans="1:7" x14ac:dyDescent="0.25">
      <c r="A49" s="16"/>
      <c r="B49" s="10"/>
      <c r="C49" s="16">
        <v>4300</v>
      </c>
      <c r="D49" s="2" t="s">
        <v>7</v>
      </c>
      <c r="E49" s="3">
        <v>44330</v>
      </c>
      <c r="F49" s="3">
        <v>46000</v>
      </c>
      <c r="G49" s="3">
        <f t="shared" si="1"/>
        <v>103.76720054139409</v>
      </c>
    </row>
    <row r="50" spans="1:7" x14ac:dyDescent="0.25">
      <c r="A50" s="16"/>
      <c r="B50" s="10"/>
      <c r="C50" s="16">
        <v>4400</v>
      </c>
      <c r="D50" s="2" t="s">
        <v>112</v>
      </c>
      <c r="E50" s="3">
        <v>2000</v>
      </c>
      <c r="F50" s="3">
        <v>2100</v>
      </c>
      <c r="G50" s="3">
        <f t="shared" si="1"/>
        <v>105</v>
      </c>
    </row>
    <row r="51" spans="1:7" x14ac:dyDescent="0.25">
      <c r="A51" s="16"/>
      <c r="B51" s="10"/>
      <c r="C51" s="16">
        <v>4430</v>
      </c>
      <c r="D51" s="2" t="s">
        <v>106</v>
      </c>
      <c r="E51" s="3">
        <v>15000</v>
      </c>
      <c r="F51" s="3">
        <v>15000</v>
      </c>
      <c r="G51" s="3">
        <f t="shared" si="1"/>
        <v>100</v>
      </c>
    </row>
    <row r="52" spans="1:7" x14ac:dyDescent="0.25">
      <c r="A52" s="16"/>
      <c r="B52" s="10"/>
      <c r="C52" s="16">
        <v>6050</v>
      </c>
      <c r="D52" s="2" t="s">
        <v>101</v>
      </c>
      <c r="E52" s="3">
        <v>100000</v>
      </c>
      <c r="F52" s="3">
        <v>10847.37</v>
      </c>
      <c r="G52" s="3">
        <f t="shared" si="1"/>
        <v>10.847370000000002</v>
      </c>
    </row>
    <row r="53" spans="1:7" x14ac:dyDescent="0.25">
      <c r="A53" s="16"/>
      <c r="B53" s="10"/>
      <c r="C53" s="16">
        <v>6060</v>
      </c>
      <c r="D53" s="2" t="s">
        <v>113</v>
      </c>
      <c r="E53" s="3">
        <v>5853.5</v>
      </c>
      <c r="F53" s="3">
        <v>0</v>
      </c>
      <c r="G53" s="3">
        <f t="shared" si="1"/>
        <v>0</v>
      </c>
    </row>
    <row r="54" spans="1:7" ht="15.75" x14ac:dyDescent="0.25">
      <c r="A54" s="15" t="s">
        <v>4</v>
      </c>
      <c r="B54" s="11">
        <v>63095</v>
      </c>
      <c r="C54" s="15"/>
      <c r="D54" s="4" t="s">
        <v>28</v>
      </c>
      <c r="E54" s="5">
        <f>SUM(E44:E53)</f>
        <v>191465.5</v>
      </c>
      <c r="F54" s="5">
        <f>SUM(F44:F53)</f>
        <v>99797.37</v>
      </c>
      <c r="G54" s="5">
        <f t="shared" si="1"/>
        <v>52.122899425745103</v>
      </c>
    </row>
    <row r="55" spans="1:7" ht="15.75" x14ac:dyDescent="0.25">
      <c r="A55" s="17">
        <v>630</v>
      </c>
      <c r="B55" s="12"/>
      <c r="C55" s="17"/>
      <c r="D55" s="6" t="s">
        <v>6</v>
      </c>
      <c r="E55" s="7">
        <f>E43+E54</f>
        <v>195693.5</v>
      </c>
      <c r="F55" s="7">
        <f>F43+F54</f>
        <v>103597.37</v>
      </c>
      <c r="G55" s="7">
        <f t="shared" si="1"/>
        <v>52.938585083306293</v>
      </c>
    </row>
    <row r="56" spans="1:7" x14ac:dyDescent="0.25">
      <c r="A56" s="16"/>
      <c r="B56" s="10">
        <v>70005</v>
      </c>
      <c r="C56" s="16">
        <v>4300</v>
      </c>
      <c r="D56" s="2" t="s">
        <v>7</v>
      </c>
      <c r="E56" s="3">
        <v>57000</v>
      </c>
      <c r="F56" s="3">
        <v>5000</v>
      </c>
      <c r="G56" s="3">
        <f t="shared" si="1"/>
        <v>8.7719298245614041</v>
      </c>
    </row>
    <row r="57" spans="1:7" x14ac:dyDescent="0.25">
      <c r="A57" s="16"/>
      <c r="B57" s="10"/>
      <c r="C57" s="16">
        <v>4390</v>
      </c>
      <c r="D57" s="2" t="s">
        <v>115</v>
      </c>
      <c r="E57" s="3">
        <v>24000</v>
      </c>
      <c r="F57" s="3">
        <v>25000</v>
      </c>
      <c r="G57" s="3">
        <f t="shared" si="1"/>
        <v>104.16666666666667</v>
      </c>
    </row>
    <row r="58" spans="1:7" x14ac:dyDescent="0.25">
      <c r="A58" s="16"/>
      <c r="B58" s="10"/>
      <c r="C58" s="16">
        <v>4430</v>
      </c>
      <c r="D58" s="2" t="s">
        <v>106</v>
      </c>
      <c r="E58" s="3">
        <v>4056</v>
      </c>
      <c r="F58" s="3">
        <v>40444</v>
      </c>
      <c r="G58" s="3">
        <f t="shared" si="1"/>
        <v>997.14003944773174</v>
      </c>
    </row>
    <row r="59" spans="1:7" x14ac:dyDescent="0.25">
      <c r="A59" s="16"/>
      <c r="B59" s="10"/>
      <c r="C59" s="16">
        <v>4510</v>
      </c>
      <c r="D59" s="2" t="s">
        <v>116</v>
      </c>
      <c r="E59" s="3">
        <v>1257</v>
      </c>
      <c r="F59" s="3">
        <v>1300</v>
      </c>
      <c r="G59" s="3">
        <f t="shared" si="1"/>
        <v>103.42084327764519</v>
      </c>
    </row>
    <row r="60" spans="1:7" x14ac:dyDescent="0.25">
      <c r="A60" s="16"/>
      <c r="B60" s="10"/>
      <c r="C60" s="16">
        <v>4520</v>
      </c>
      <c r="D60" s="2" t="s">
        <v>117</v>
      </c>
      <c r="E60" s="3">
        <v>687</v>
      </c>
      <c r="F60" s="3">
        <v>700</v>
      </c>
      <c r="G60" s="3">
        <f t="shared" si="1"/>
        <v>101.89228529839883</v>
      </c>
    </row>
    <row r="61" spans="1:7" x14ac:dyDescent="0.25">
      <c r="A61" s="16"/>
      <c r="B61" s="10"/>
      <c r="C61" s="16">
        <v>6060</v>
      </c>
      <c r="D61" s="2" t="s">
        <v>113</v>
      </c>
      <c r="E61" s="3">
        <v>100000</v>
      </c>
      <c r="F61" s="3">
        <v>0</v>
      </c>
      <c r="G61" s="3">
        <f t="shared" si="1"/>
        <v>0</v>
      </c>
    </row>
    <row r="62" spans="1:7" ht="15.75" x14ac:dyDescent="0.25">
      <c r="A62" s="15" t="s">
        <v>4</v>
      </c>
      <c r="B62" s="11">
        <v>70005</v>
      </c>
      <c r="C62" s="15"/>
      <c r="D62" s="4" t="s">
        <v>29</v>
      </c>
      <c r="E62" s="5">
        <f>SUM(E56:E61)</f>
        <v>187000</v>
      </c>
      <c r="F62" s="5">
        <f>SUM(F56:F61)</f>
        <v>72444</v>
      </c>
      <c r="G62" s="5">
        <f t="shared" si="1"/>
        <v>38.74010695187166</v>
      </c>
    </row>
    <row r="63" spans="1:7" x14ac:dyDescent="0.25">
      <c r="A63" s="16"/>
      <c r="B63" s="10">
        <v>70095</v>
      </c>
      <c r="C63" s="16">
        <v>4430</v>
      </c>
      <c r="D63" s="2" t="s">
        <v>106</v>
      </c>
      <c r="E63" s="3">
        <v>30000</v>
      </c>
      <c r="F63" s="3">
        <v>0</v>
      </c>
      <c r="G63" s="3">
        <f t="shared" si="1"/>
        <v>0</v>
      </c>
    </row>
    <row r="64" spans="1:7" ht="15.75" x14ac:dyDescent="0.25">
      <c r="A64" s="15" t="s">
        <v>4</v>
      </c>
      <c r="B64" s="11">
        <v>70095</v>
      </c>
      <c r="C64" s="15"/>
      <c r="D64" s="4" t="s">
        <v>28</v>
      </c>
      <c r="E64" s="5">
        <v>30000</v>
      </c>
      <c r="F64" s="5">
        <f>SUM(F63)</f>
        <v>0</v>
      </c>
      <c r="G64" s="3">
        <f t="shared" si="1"/>
        <v>0</v>
      </c>
    </row>
    <row r="65" spans="1:7" ht="15.75" x14ac:dyDescent="0.25">
      <c r="A65" s="17">
        <v>700</v>
      </c>
      <c r="B65" s="12"/>
      <c r="C65" s="17"/>
      <c r="D65" s="6" t="s">
        <v>30</v>
      </c>
      <c r="E65" s="7">
        <f>E62+E64</f>
        <v>217000</v>
      </c>
      <c r="F65" s="7">
        <f>F62+F64</f>
        <v>72444</v>
      </c>
      <c r="G65" s="5">
        <f t="shared" si="1"/>
        <v>33.384331797235021</v>
      </c>
    </row>
    <row r="66" spans="1:7" x14ac:dyDescent="0.25">
      <c r="A66" s="16"/>
      <c r="B66" s="10">
        <v>71004</v>
      </c>
      <c r="C66" s="16">
        <v>4300</v>
      </c>
      <c r="D66" s="2" t="s">
        <v>7</v>
      </c>
      <c r="E66" s="3">
        <v>37000</v>
      </c>
      <c r="F66" s="3">
        <v>53000</v>
      </c>
      <c r="G66" s="3">
        <f t="shared" si="1"/>
        <v>143.24324324324326</v>
      </c>
    </row>
    <row r="67" spans="1:7" x14ac:dyDescent="0.25">
      <c r="A67" s="16"/>
      <c r="B67" s="10"/>
      <c r="C67" s="16">
        <v>4390</v>
      </c>
      <c r="D67" s="2" t="s">
        <v>115</v>
      </c>
      <c r="E67" s="3">
        <v>3000</v>
      </c>
      <c r="F67" s="3">
        <v>3000</v>
      </c>
      <c r="G67" s="3">
        <f t="shared" si="1"/>
        <v>100</v>
      </c>
    </row>
    <row r="68" spans="1:7" ht="15.75" x14ac:dyDescent="0.25">
      <c r="A68" s="15" t="s">
        <v>4</v>
      </c>
      <c r="B68" s="11">
        <v>71004</v>
      </c>
      <c r="C68" s="15"/>
      <c r="D68" s="4" t="s">
        <v>31</v>
      </c>
      <c r="E68" s="5">
        <f>SUM(E66:E67)</f>
        <v>40000</v>
      </c>
      <c r="F68" s="5">
        <f>SUM(F66:F67)</f>
        <v>56000</v>
      </c>
      <c r="G68" s="5">
        <f t="shared" si="1"/>
        <v>140</v>
      </c>
    </row>
    <row r="69" spans="1:7" x14ac:dyDescent="0.25">
      <c r="A69" s="16"/>
      <c r="B69" s="10">
        <v>71013</v>
      </c>
      <c r="C69" s="16">
        <v>2710</v>
      </c>
      <c r="D69" s="2" t="s">
        <v>118</v>
      </c>
      <c r="E69" s="3">
        <v>20000</v>
      </c>
      <c r="F69" s="3">
        <v>0</v>
      </c>
      <c r="G69" s="3">
        <f t="shared" si="1"/>
        <v>0</v>
      </c>
    </row>
    <row r="70" spans="1:7" ht="15.75" x14ac:dyDescent="0.25">
      <c r="A70" s="15" t="s">
        <v>4</v>
      </c>
      <c r="B70" s="11">
        <v>71013</v>
      </c>
      <c r="C70" s="15"/>
      <c r="D70" s="4" t="s">
        <v>32</v>
      </c>
      <c r="E70" s="5">
        <f>SUM(E69)</f>
        <v>20000</v>
      </c>
      <c r="F70" s="5">
        <f>SUM(F69)</f>
        <v>0</v>
      </c>
      <c r="G70" s="3">
        <f t="shared" si="1"/>
        <v>0</v>
      </c>
    </row>
    <row r="71" spans="1:7" ht="15.75" x14ac:dyDescent="0.25">
      <c r="A71" s="17">
        <v>710</v>
      </c>
      <c r="B71" s="12"/>
      <c r="C71" s="17"/>
      <c r="D71" s="6" t="s">
        <v>33</v>
      </c>
      <c r="E71" s="7">
        <f>E68+E70</f>
        <v>60000</v>
      </c>
      <c r="F71" s="7">
        <f>F68+F70</f>
        <v>56000</v>
      </c>
      <c r="G71" s="7">
        <f t="shared" si="1"/>
        <v>93.333333333333329</v>
      </c>
    </row>
    <row r="72" spans="1:7" x14ac:dyDescent="0.25">
      <c r="A72" s="16"/>
      <c r="B72" s="10">
        <v>75011</v>
      </c>
      <c r="C72" s="16">
        <v>4010</v>
      </c>
      <c r="D72" s="2" t="s">
        <v>10</v>
      </c>
      <c r="E72" s="3">
        <v>54060.75</v>
      </c>
      <c r="F72" s="3">
        <v>58686</v>
      </c>
      <c r="G72" s="3">
        <f t="shared" si="1"/>
        <v>108.5556526685257</v>
      </c>
    </row>
    <row r="73" spans="1:7" x14ac:dyDescent="0.25">
      <c r="A73" s="16"/>
      <c r="B73" s="10"/>
      <c r="C73" s="16">
        <v>4040</v>
      </c>
      <c r="D73" s="2" t="s">
        <v>120</v>
      </c>
      <c r="E73" s="3">
        <v>4562.25</v>
      </c>
      <c r="F73" s="3">
        <v>4505</v>
      </c>
      <c r="G73" s="3">
        <f t="shared" si="1"/>
        <v>98.745136719820266</v>
      </c>
    </row>
    <row r="74" spans="1:7" x14ac:dyDescent="0.25">
      <c r="A74" s="16"/>
      <c r="B74" s="10"/>
      <c r="C74" s="16">
        <v>4110</v>
      </c>
      <c r="D74" s="2" t="s">
        <v>103</v>
      </c>
      <c r="E74" s="3">
        <v>9500</v>
      </c>
      <c r="F74" s="3">
        <v>10009</v>
      </c>
      <c r="G74" s="3">
        <f t="shared" si="1"/>
        <v>105.3578947368421</v>
      </c>
    </row>
    <row r="75" spans="1:7" x14ac:dyDescent="0.25">
      <c r="A75" s="16"/>
      <c r="B75" s="10"/>
      <c r="C75" s="16">
        <v>4120</v>
      </c>
      <c r="D75" s="2" t="s">
        <v>104</v>
      </c>
      <c r="E75" s="3">
        <v>1437</v>
      </c>
      <c r="F75" s="3">
        <v>1410</v>
      </c>
      <c r="G75" s="3">
        <f t="shared" si="1"/>
        <v>98.121085594989566</v>
      </c>
    </row>
    <row r="76" spans="1:7" x14ac:dyDescent="0.25">
      <c r="A76" s="16"/>
      <c r="B76" s="10"/>
      <c r="C76" s="16">
        <v>4210</v>
      </c>
      <c r="D76" s="2" t="s">
        <v>111</v>
      </c>
      <c r="E76" s="3">
        <v>789</v>
      </c>
      <c r="F76" s="3">
        <v>1000</v>
      </c>
      <c r="G76" s="3">
        <f t="shared" si="1"/>
        <v>126.7427122940431</v>
      </c>
    </row>
    <row r="77" spans="1:7" x14ac:dyDescent="0.25">
      <c r="A77" s="16"/>
      <c r="B77" s="10"/>
      <c r="C77" s="16">
        <v>4410</v>
      </c>
      <c r="D77" s="2" t="s">
        <v>121</v>
      </c>
      <c r="E77" s="3">
        <v>0</v>
      </c>
      <c r="F77" s="3">
        <v>429</v>
      </c>
      <c r="G77" s="3">
        <v>0</v>
      </c>
    </row>
    <row r="78" spans="1:7" ht="15.75" x14ac:dyDescent="0.25">
      <c r="A78" s="15" t="s">
        <v>4</v>
      </c>
      <c r="B78" s="11">
        <v>75011</v>
      </c>
      <c r="C78" s="15"/>
      <c r="D78" s="4" t="s">
        <v>34</v>
      </c>
      <c r="E78" s="5">
        <f>SUM(E72:E77)</f>
        <v>70349</v>
      </c>
      <c r="F78" s="5">
        <f>SUM(F72:F77)</f>
        <v>76039</v>
      </c>
      <c r="G78" s="5">
        <f>F78/E78%</f>
        <v>108.08824574620819</v>
      </c>
    </row>
    <row r="79" spans="1:7" ht="15.75" x14ac:dyDescent="0.25">
      <c r="A79" s="32"/>
      <c r="B79" s="33">
        <v>75014</v>
      </c>
      <c r="C79" s="32">
        <v>4610</v>
      </c>
      <c r="D79" s="2" t="s">
        <v>125</v>
      </c>
      <c r="E79" s="34">
        <v>0</v>
      </c>
      <c r="F79" s="34">
        <v>7500</v>
      </c>
      <c r="G79" s="3">
        <v>0</v>
      </c>
    </row>
    <row r="80" spans="1:7" ht="15.75" x14ac:dyDescent="0.25">
      <c r="A80" s="15" t="s">
        <v>4</v>
      </c>
      <c r="B80" s="11">
        <v>75014</v>
      </c>
      <c r="C80" s="15"/>
      <c r="D80" s="4" t="s">
        <v>36</v>
      </c>
      <c r="E80" s="5">
        <f>SUM(E79)</f>
        <v>0</v>
      </c>
      <c r="F80" s="5">
        <f>SUM(F79)</f>
        <v>7500</v>
      </c>
      <c r="G80" s="5">
        <v>0</v>
      </c>
    </row>
    <row r="81" spans="1:7" x14ac:dyDescent="0.25">
      <c r="A81" s="16"/>
      <c r="B81" s="10">
        <v>75022</v>
      </c>
      <c r="C81" s="16">
        <v>3030</v>
      </c>
      <c r="D81" s="2" t="s">
        <v>123</v>
      </c>
      <c r="E81" s="3">
        <v>133000</v>
      </c>
      <c r="F81" s="3">
        <v>130000</v>
      </c>
      <c r="G81" s="3">
        <f t="shared" ref="G81:G113" si="2">F81/E81%</f>
        <v>97.744360902255636</v>
      </c>
    </row>
    <row r="82" spans="1:7" x14ac:dyDescent="0.25">
      <c r="A82" s="16"/>
      <c r="B82" s="10"/>
      <c r="C82" s="16">
        <v>4210</v>
      </c>
      <c r="D82" s="2" t="s">
        <v>9</v>
      </c>
      <c r="E82" s="3">
        <v>2000</v>
      </c>
      <c r="F82" s="3">
        <v>2000</v>
      </c>
      <c r="G82" s="3">
        <f t="shared" si="2"/>
        <v>100</v>
      </c>
    </row>
    <row r="83" spans="1:7" x14ac:dyDescent="0.25">
      <c r="A83" s="16"/>
      <c r="B83" s="10"/>
      <c r="C83" s="16">
        <v>4300</v>
      </c>
      <c r="D83" s="2" t="s">
        <v>7</v>
      </c>
      <c r="E83" s="3">
        <v>3550</v>
      </c>
      <c r="F83" s="3">
        <v>3500</v>
      </c>
      <c r="G83" s="3">
        <f t="shared" si="2"/>
        <v>98.591549295774641</v>
      </c>
    </row>
    <row r="84" spans="1:7" x14ac:dyDescent="0.25">
      <c r="A84" s="16"/>
      <c r="B84" s="10"/>
      <c r="C84" s="16">
        <v>4700</v>
      </c>
      <c r="D84" s="2" t="s">
        <v>124</v>
      </c>
      <c r="E84" s="3">
        <v>750</v>
      </c>
      <c r="F84" s="3">
        <v>750</v>
      </c>
      <c r="G84" s="3">
        <f t="shared" si="2"/>
        <v>100</v>
      </c>
    </row>
    <row r="85" spans="1:7" ht="15.75" x14ac:dyDescent="0.25">
      <c r="A85" s="15" t="s">
        <v>4</v>
      </c>
      <c r="B85" s="20">
        <v>75022</v>
      </c>
      <c r="C85" s="19"/>
      <c r="D85" s="21" t="s">
        <v>35</v>
      </c>
      <c r="E85" s="22">
        <f>SUM(E81:E84)</f>
        <v>139300</v>
      </c>
      <c r="F85" s="22">
        <f>SUM(F81:F84)</f>
        <v>136250</v>
      </c>
      <c r="G85" s="5">
        <f t="shared" si="2"/>
        <v>97.810480976310117</v>
      </c>
    </row>
    <row r="86" spans="1:7" x14ac:dyDescent="0.25">
      <c r="A86" s="16"/>
      <c r="B86" s="10">
        <v>75023</v>
      </c>
      <c r="C86" s="16">
        <v>3020</v>
      </c>
      <c r="D86" s="2" t="s">
        <v>119</v>
      </c>
      <c r="E86" s="3">
        <v>6001</v>
      </c>
      <c r="F86" s="3">
        <v>6100</v>
      </c>
      <c r="G86" s="3">
        <f t="shared" si="2"/>
        <v>101.6497250458257</v>
      </c>
    </row>
    <row r="87" spans="1:7" x14ac:dyDescent="0.25">
      <c r="A87" s="16"/>
      <c r="B87" s="10"/>
      <c r="C87" s="16">
        <v>4010</v>
      </c>
      <c r="D87" s="2" t="s">
        <v>10</v>
      </c>
      <c r="E87" s="3">
        <v>1163483</v>
      </c>
      <c r="F87" s="3">
        <v>1120000</v>
      </c>
      <c r="G87" s="3">
        <f t="shared" si="2"/>
        <v>96.262687121341699</v>
      </c>
    </row>
    <row r="88" spans="1:7" x14ac:dyDescent="0.25">
      <c r="A88" s="16"/>
      <c r="B88" s="10"/>
      <c r="C88" s="16">
        <v>4040</v>
      </c>
      <c r="D88" s="2" t="s">
        <v>120</v>
      </c>
      <c r="E88" s="3">
        <v>80517</v>
      </c>
      <c r="F88" s="3">
        <v>88000</v>
      </c>
      <c r="G88" s="3">
        <f t="shared" si="2"/>
        <v>109.29368953140332</v>
      </c>
    </row>
    <row r="89" spans="1:7" x14ac:dyDescent="0.25">
      <c r="A89" s="16"/>
      <c r="B89" s="10"/>
      <c r="C89" s="16">
        <v>4110</v>
      </c>
      <c r="D89" s="2" t="s">
        <v>103</v>
      </c>
      <c r="E89" s="3">
        <v>197500</v>
      </c>
      <c r="F89" s="3">
        <v>203000</v>
      </c>
      <c r="G89" s="3">
        <f t="shared" si="2"/>
        <v>102.78481012658227</v>
      </c>
    </row>
    <row r="90" spans="1:7" x14ac:dyDescent="0.25">
      <c r="A90" s="16"/>
      <c r="B90" s="10"/>
      <c r="C90" s="16">
        <v>4120</v>
      </c>
      <c r="D90" s="2" t="s">
        <v>104</v>
      </c>
      <c r="E90" s="3">
        <v>8500</v>
      </c>
      <c r="F90" s="3">
        <v>12000</v>
      </c>
      <c r="G90" s="3">
        <f t="shared" si="2"/>
        <v>141.1764705882353</v>
      </c>
    </row>
    <row r="91" spans="1:7" x14ac:dyDescent="0.25">
      <c r="A91" s="16"/>
      <c r="B91" s="10"/>
      <c r="C91" s="16">
        <v>4140</v>
      </c>
      <c r="D91" s="2" t="s">
        <v>126</v>
      </c>
      <c r="E91" s="3">
        <v>38000</v>
      </c>
      <c r="F91" s="3">
        <v>39000</v>
      </c>
      <c r="G91" s="3">
        <f t="shared" si="2"/>
        <v>102.63157894736842</v>
      </c>
    </row>
    <row r="92" spans="1:7" x14ac:dyDescent="0.25">
      <c r="A92" s="16"/>
      <c r="B92" s="10"/>
      <c r="C92" s="16">
        <v>4170</v>
      </c>
      <c r="D92" s="2" t="s">
        <v>110</v>
      </c>
      <c r="E92" s="3">
        <v>540</v>
      </c>
      <c r="F92" s="3">
        <v>3000</v>
      </c>
      <c r="G92" s="3">
        <f t="shared" si="2"/>
        <v>555.55555555555554</v>
      </c>
    </row>
    <row r="93" spans="1:7" x14ac:dyDescent="0.25">
      <c r="A93" s="16"/>
      <c r="B93" s="10"/>
      <c r="C93" s="16">
        <v>4210</v>
      </c>
      <c r="D93" s="2" t="s">
        <v>111</v>
      </c>
      <c r="E93" s="3">
        <v>63498</v>
      </c>
      <c r="F93" s="3">
        <v>63000</v>
      </c>
      <c r="G93" s="3">
        <f t="shared" si="2"/>
        <v>99.215723329868652</v>
      </c>
    </row>
    <row r="94" spans="1:7" x14ac:dyDescent="0.25">
      <c r="A94" s="16"/>
      <c r="B94" s="10"/>
      <c r="C94" s="16">
        <v>4260</v>
      </c>
      <c r="D94" s="2" t="s">
        <v>107</v>
      </c>
      <c r="E94" s="3">
        <v>60000</v>
      </c>
      <c r="F94" s="3">
        <v>60000</v>
      </c>
      <c r="G94" s="3">
        <f t="shared" si="2"/>
        <v>100</v>
      </c>
    </row>
    <row r="95" spans="1:7" x14ac:dyDescent="0.25">
      <c r="A95" s="16"/>
      <c r="B95" s="10"/>
      <c r="C95" s="16">
        <v>4270</v>
      </c>
      <c r="D95" s="2" t="s">
        <v>105</v>
      </c>
      <c r="E95" s="3">
        <v>12700</v>
      </c>
      <c r="F95" s="3">
        <v>35000</v>
      </c>
      <c r="G95" s="3">
        <f t="shared" si="2"/>
        <v>275.59055118110234</v>
      </c>
    </row>
    <row r="96" spans="1:7" x14ac:dyDescent="0.25">
      <c r="A96" s="16"/>
      <c r="B96" s="10"/>
      <c r="C96" s="16">
        <v>4280</v>
      </c>
      <c r="D96" s="2" t="s">
        <v>127</v>
      </c>
      <c r="E96" s="3">
        <v>1520</v>
      </c>
      <c r="F96" s="3">
        <v>2000</v>
      </c>
      <c r="G96" s="3">
        <f t="shared" si="2"/>
        <v>131.57894736842107</v>
      </c>
    </row>
    <row r="97" spans="1:8" x14ac:dyDescent="0.25">
      <c r="A97" s="16"/>
      <c r="B97" s="10"/>
      <c r="C97" s="16">
        <v>4300</v>
      </c>
      <c r="D97" s="2" t="s">
        <v>7</v>
      </c>
      <c r="E97" s="3">
        <v>166000</v>
      </c>
      <c r="F97" s="3">
        <v>166000</v>
      </c>
      <c r="G97" s="3">
        <f t="shared" si="2"/>
        <v>100</v>
      </c>
    </row>
    <row r="98" spans="1:8" x14ac:dyDescent="0.25">
      <c r="A98" s="16"/>
      <c r="B98" s="10"/>
      <c r="C98" s="16">
        <v>4360</v>
      </c>
      <c r="D98" s="2" t="s">
        <v>128</v>
      </c>
      <c r="E98" s="3">
        <v>29660</v>
      </c>
      <c r="F98" s="3">
        <v>32500</v>
      </c>
      <c r="G98" s="3">
        <f t="shared" si="2"/>
        <v>109.5751854349292</v>
      </c>
    </row>
    <row r="99" spans="1:8" x14ac:dyDescent="0.25">
      <c r="A99" s="16"/>
      <c r="B99" s="10"/>
      <c r="C99" s="16">
        <v>4410</v>
      </c>
      <c r="D99" s="2" t="s">
        <v>121</v>
      </c>
      <c r="E99" s="3">
        <v>18000</v>
      </c>
      <c r="F99" s="3">
        <v>18000</v>
      </c>
      <c r="G99" s="3">
        <f t="shared" si="2"/>
        <v>100</v>
      </c>
    </row>
    <row r="100" spans="1:8" x14ac:dyDescent="0.25">
      <c r="A100" s="16"/>
      <c r="B100" s="10"/>
      <c r="C100" s="16">
        <v>4430</v>
      </c>
      <c r="D100" s="2" t="s">
        <v>106</v>
      </c>
      <c r="E100" s="3">
        <v>5000</v>
      </c>
      <c r="F100" s="3">
        <v>5000</v>
      </c>
      <c r="G100" s="3">
        <f t="shared" si="2"/>
        <v>100</v>
      </c>
    </row>
    <row r="101" spans="1:8" x14ac:dyDescent="0.25">
      <c r="A101" s="16"/>
      <c r="B101" s="10"/>
      <c r="C101" s="16">
        <v>4440</v>
      </c>
      <c r="D101" s="2" t="s">
        <v>122</v>
      </c>
      <c r="E101" s="3">
        <v>20802</v>
      </c>
      <c r="F101" s="3">
        <v>22000</v>
      </c>
      <c r="G101" s="3">
        <f t="shared" si="2"/>
        <v>105.75906162868954</v>
      </c>
    </row>
    <row r="102" spans="1:8" x14ac:dyDescent="0.25">
      <c r="A102" s="16"/>
      <c r="B102" s="10"/>
      <c r="C102" s="16">
        <v>4480</v>
      </c>
      <c r="D102" s="2" t="s">
        <v>129</v>
      </c>
      <c r="E102" s="3">
        <v>7673</v>
      </c>
      <c r="F102" s="3">
        <v>5000</v>
      </c>
      <c r="G102" s="3">
        <f t="shared" si="2"/>
        <v>65.163560536947742</v>
      </c>
    </row>
    <row r="103" spans="1:8" x14ac:dyDescent="0.25">
      <c r="A103" s="16"/>
      <c r="B103" s="10"/>
      <c r="C103" s="16">
        <v>4500</v>
      </c>
      <c r="D103" s="2" t="s">
        <v>130</v>
      </c>
      <c r="E103" s="3">
        <v>2069</v>
      </c>
      <c r="F103" s="3">
        <v>2100</v>
      </c>
      <c r="G103" s="3">
        <f t="shared" si="2"/>
        <v>101.49830836152731</v>
      </c>
    </row>
    <row r="104" spans="1:8" x14ac:dyDescent="0.25">
      <c r="A104" s="16"/>
      <c r="B104" s="10"/>
      <c r="C104" s="16">
        <v>4700</v>
      </c>
      <c r="D104" s="2" t="s">
        <v>124</v>
      </c>
      <c r="E104" s="3">
        <v>9709.5</v>
      </c>
      <c r="F104" s="3">
        <v>9500</v>
      </c>
      <c r="G104" s="3">
        <f t="shared" si="2"/>
        <v>97.842319377928831</v>
      </c>
    </row>
    <row r="105" spans="1:8" x14ac:dyDescent="0.25">
      <c r="A105" s="16"/>
      <c r="B105" s="10"/>
      <c r="C105" s="16">
        <v>6060</v>
      </c>
      <c r="D105" s="2" t="s">
        <v>113</v>
      </c>
      <c r="E105" s="3">
        <v>15000</v>
      </c>
      <c r="F105" s="3">
        <v>0</v>
      </c>
      <c r="G105" s="3">
        <f t="shared" si="2"/>
        <v>0</v>
      </c>
    </row>
    <row r="106" spans="1:8" ht="15.75" x14ac:dyDescent="0.25">
      <c r="A106" s="15" t="s">
        <v>4</v>
      </c>
      <c r="B106" s="11">
        <v>75023</v>
      </c>
      <c r="C106" s="15"/>
      <c r="D106" s="4" t="s">
        <v>37</v>
      </c>
      <c r="E106" s="5">
        <f>SUM(E86:E105)</f>
        <v>1906172.5</v>
      </c>
      <c r="F106" s="5">
        <f>SUM(F86:F105)</f>
        <v>1891200</v>
      </c>
      <c r="G106" s="5">
        <f t="shared" si="2"/>
        <v>99.214525443001619</v>
      </c>
    </row>
    <row r="107" spans="1:8" x14ac:dyDescent="0.25">
      <c r="A107" s="16"/>
      <c r="B107" s="10">
        <v>75075</v>
      </c>
      <c r="C107" s="16">
        <v>4110</v>
      </c>
      <c r="D107" s="2" t="s">
        <v>103</v>
      </c>
      <c r="E107" s="3">
        <v>350</v>
      </c>
      <c r="F107" s="3">
        <v>350</v>
      </c>
      <c r="G107" s="3">
        <f t="shared" si="2"/>
        <v>100</v>
      </c>
    </row>
    <row r="108" spans="1:8" x14ac:dyDescent="0.25">
      <c r="A108" s="16"/>
      <c r="B108" s="10"/>
      <c r="C108" s="16">
        <v>4120</v>
      </c>
      <c r="D108" s="2" t="s">
        <v>104</v>
      </c>
      <c r="E108" s="3">
        <v>50</v>
      </c>
      <c r="F108" s="3">
        <v>50</v>
      </c>
      <c r="G108" s="3">
        <f t="shared" si="2"/>
        <v>100</v>
      </c>
    </row>
    <row r="109" spans="1:8" x14ac:dyDescent="0.25">
      <c r="A109" s="16"/>
      <c r="B109" s="10"/>
      <c r="C109" s="16">
        <v>4170</v>
      </c>
      <c r="D109" s="2" t="s">
        <v>110</v>
      </c>
      <c r="E109" s="3">
        <v>2000</v>
      </c>
      <c r="F109" s="3">
        <v>2000</v>
      </c>
      <c r="G109" s="3">
        <f t="shared" si="2"/>
        <v>100</v>
      </c>
    </row>
    <row r="110" spans="1:8" x14ac:dyDescent="0.25">
      <c r="A110" s="16"/>
      <c r="B110" s="10"/>
      <c r="C110" s="16">
        <v>4210</v>
      </c>
      <c r="D110" s="2" t="s">
        <v>111</v>
      </c>
      <c r="E110" s="3">
        <v>22800</v>
      </c>
      <c r="F110" s="3">
        <v>23000</v>
      </c>
      <c r="G110" s="3">
        <f t="shared" si="2"/>
        <v>100.87719298245614</v>
      </c>
    </row>
    <row r="111" spans="1:8" x14ac:dyDescent="0.25">
      <c r="A111" s="16"/>
      <c r="B111" s="10"/>
      <c r="C111" s="16">
        <v>4300</v>
      </c>
      <c r="D111" s="2" t="s">
        <v>7</v>
      </c>
      <c r="E111" s="3">
        <v>4000</v>
      </c>
      <c r="F111" s="3">
        <v>4000</v>
      </c>
      <c r="G111" s="3">
        <f t="shared" si="2"/>
        <v>100</v>
      </c>
    </row>
    <row r="112" spans="1:8" ht="15.75" x14ac:dyDescent="0.25">
      <c r="A112" s="15" t="s">
        <v>4</v>
      </c>
      <c r="B112" s="11">
        <v>75075</v>
      </c>
      <c r="C112" s="15"/>
      <c r="D112" s="4" t="s">
        <v>38</v>
      </c>
      <c r="E112" s="5">
        <f>SUM(E107:E111)</f>
        <v>29200</v>
      </c>
      <c r="F112" s="5">
        <f>SUM(F107:F111)</f>
        <v>29400</v>
      </c>
      <c r="G112" s="5">
        <f t="shared" si="2"/>
        <v>100.68493150684931</v>
      </c>
      <c r="H112" s="23"/>
    </row>
    <row r="113" spans="1:7" x14ac:dyDescent="0.25">
      <c r="A113" s="16"/>
      <c r="B113" s="10">
        <v>75095</v>
      </c>
      <c r="C113" s="16">
        <v>2917</v>
      </c>
      <c r="D113" s="2" t="s">
        <v>158</v>
      </c>
      <c r="E113" s="3">
        <v>0.01</v>
      </c>
      <c r="F113" s="3">
        <v>0</v>
      </c>
      <c r="G113" s="3">
        <f t="shared" si="2"/>
        <v>0</v>
      </c>
    </row>
    <row r="114" spans="1:7" x14ac:dyDescent="0.25">
      <c r="A114" s="16"/>
      <c r="B114" s="10"/>
      <c r="C114" s="16">
        <v>2316</v>
      </c>
      <c r="D114" s="2" t="s">
        <v>165</v>
      </c>
      <c r="E114" s="3">
        <v>0</v>
      </c>
      <c r="F114" s="3">
        <v>13256.7</v>
      </c>
      <c r="G114" s="3">
        <v>0</v>
      </c>
    </row>
    <row r="115" spans="1:7" x14ac:dyDescent="0.25">
      <c r="A115" s="16"/>
      <c r="B115" s="10"/>
      <c r="C115" s="16">
        <v>3030</v>
      </c>
      <c r="D115" s="2" t="s">
        <v>123</v>
      </c>
      <c r="E115" s="3">
        <v>58320</v>
      </c>
      <c r="F115" s="3">
        <v>60480</v>
      </c>
      <c r="G115" s="3">
        <f t="shared" ref="G115:G144" si="3">F115/E115%</f>
        <v>103.7037037037037</v>
      </c>
    </row>
    <row r="116" spans="1:7" x14ac:dyDescent="0.25">
      <c r="A116" s="16"/>
      <c r="B116" s="10"/>
      <c r="C116" s="16">
        <v>4016</v>
      </c>
      <c r="D116" s="2" t="s">
        <v>10</v>
      </c>
      <c r="E116" s="3">
        <v>613.15</v>
      </c>
      <c r="F116" s="3">
        <v>0</v>
      </c>
      <c r="G116" s="3">
        <f t="shared" si="3"/>
        <v>0</v>
      </c>
    </row>
    <row r="117" spans="1:7" x14ac:dyDescent="0.25">
      <c r="A117" s="16"/>
      <c r="B117" s="10"/>
      <c r="C117" s="16">
        <v>4017</v>
      </c>
      <c r="D117" s="2" t="s">
        <v>10</v>
      </c>
      <c r="E117" s="3">
        <v>1468.85</v>
      </c>
      <c r="F117" s="3">
        <v>0</v>
      </c>
      <c r="G117" s="3">
        <f t="shared" si="3"/>
        <v>0</v>
      </c>
    </row>
    <row r="118" spans="1:7" x14ac:dyDescent="0.25">
      <c r="A118" s="16"/>
      <c r="B118" s="10"/>
      <c r="C118" s="16">
        <v>4100</v>
      </c>
      <c r="D118" s="2" t="s">
        <v>131</v>
      </c>
      <c r="E118" s="3">
        <v>30000</v>
      </c>
      <c r="F118" s="3">
        <v>25000</v>
      </c>
      <c r="G118" s="3">
        <f t="shared" si="3"/>
        <v>83.333333333333329</v>
      </c>
    </row>
    <row r="119" spans="1:7" x14ac:dyDescent="0.25">
      <c r="A119" s="16"/>
      <c r="B119" s="10"/>
      <c r="C119" s="16">
        <v>4116</v>
      </c>
      <c r="D119" s="2" t="s">
        <v>103</v>
      </c>
      <c r="E119" s="3">
        <v>108.08</v>
      </c>
      <c r="F119" s="3">
        <v>0</v>
      </c>
      <c r="G119" s="3">
        <f t="shared" si="3"/>
        <v>0</v>
      </c>
    </row>
    <row r="120" spans="1:7" x14ac:dyDescent="0.25">
      <c r="A120" s="16"/>
      <c r="B120" s="10"/>
      <c r="C120" s="16">
        <v>4117</v>
      </c>
      <c r="D120" s="2" t="s">
        <v>103</v>
      </c>
      <c r="E120" s="3">
        <v>258.91000000000003</v>
      </c>
      <c r="F120" s="3">
        <v>0</v>
      </c>
      <c r="G120" s="3">
        <f t="shared" si="3"/>
        <v>0</v>
      </c>
    </row>
    <row r="121" spans="1:7" x14ac:dyDescent="0.25">
      <c r="A121" s="16"/>
      <c r="B121" s="10"/>
      <c r="C121" s="16">
        <v>4126</v>
      </c>
      <c r="D121" s="2" t="s">
        <v>104</v>
      </c>
      <c r="E121" s="3">
        <v>15.02</v>
      </c>
      <c r="F121" s="3">
        <v>0</v>
      </c>
      <c r="G121" s="3">
        <f t="shared" si="3"/>
        <v>0</v>
      </c>
    </row>
    <row r="122" spans="1:7" x14ac:dyDescent="0.25">
      <c r="A122" s="16"/>
      <c r="B122" s="10"/>
      <c r="C122" s="16">
        <v>4127</v>
      </c>
      <c r="D122" s="2" t="s">
        <v>104</v>
      </c>
      <c r="E122" s="3">
        <v>35.99</v>
      </c>
      <c r="F122" s="3">
        <v>0</v>
      </c>
      <c r="G122" s="3">
        <f t="shared" si="3"/>
        <v>0</v>
      </c>
    </row>
    <row r="123" spans="1:7" x14ac:dyDescent="0.25">
      <c r="A123" s="16"/>
      <c r="B123" s="10"/>
      <c r="C123" s="16">
        <v>4210</v>
      </c>
      <c r="D123" s="2" t="s">
        <v>9</v>
      </c>
      <c r="E123" s="3">
        <v>1500</v>
      </c>
      <c r="F123" s="3">
        <v>2500</v>
      </c>
      <c r="G123" s="3">
        <f t="shared" si="3"/>
        <v>166.66666666666666</v>
      </c>
    </row>
    <row r="124" spans="1:7" x14ac:dyDescent="0.25">
      <c r="A124" s="16"/>
      <c r="B124" s="10"/>
      <c r="C124" s="16">
        <v>4300</v>
      </c>
      <c r="D124" s="2" t="s">
        <v>7</v>
      </c>
      <c r="E124" s="3">
        <v>12500</v>
      </c>
      <c r="F124" s="3">
        <v>12300</v>
      </c>
      <c r="G124" s="3">
        <f t="shared" si="3"/>
        <v>98.4</v>
      </c>
    </row>
    <row r="125" spans="1:7" x14ac:dyDescent="0.25">
      <c r="A125" s="16"/>
      <c r="B125" s="10"/>
      <c r="C125" s="16">
        <v>4430</v>
      </c>
      <c r="D125" s="2" t="s">
        <v>106</v>
      </c>
      <c r="E125" s="3">
        <v>20000</v>
      </c>
      <c r="F125" s="3">
        <v>20000</v>
      </c>
      <c r="G125" s="3">
        <f t="shared" si="3"/>
        <v>100</v>
      </c>
    </row>
    <row r="126" spans="1:7" x14ac:dyDescent="0.25">
      <c r="A126" s="16"/>
      <c r="B126" s="10"/>
      <c r="C126" s="16">
        <v>4610</v>
      </c>
      <c r="D126" s="2" t="s">
        <v>125</v>
      </c>
      <c r="E126" s="3">
        <v>7000</v>
      </c>
      <c r="F126" s="3">
        <v>0</v>
      </c>
      <c r="G126" s="3">
        <f t="shared" si="3"/>
        <v>0</v>
      </c>
    </row>
    <row r="127" spans="1:7" ht="15.75" x14ac:dyDescent="0.25">
      <c r="A127" s="15" t="s">
        <v>4</v>
      </c>
      <c r="B127" s="11">
        <v>75095</v>
      </c>
      <c r="C127" s="15"/>
      <c r="D127" s="4" t="s">
        <v>28</v>
      </c>
      <c r="E127" s="5">
        <f>SUM(E113:E126)</f>
        <v>131820.01</v>
      </c>
      <c r="F127" s="5">
        <f>SUM(F113:F126)</f>
        <v>133536.70000000001</v>
      </c>
      <c r="G127" s="5">
        <f t="shared" si="3"/>
        <v>101.30229849019129</v>
      </c>
    </row>
    <row r="128" spans="1:7" ht="15.75" x14ac:dyDescent="0.25">
      <c r="A128" s="17">
        <v>750</v>
      </c>
      <c r="B128" s="12"/>
      <c r="C128" s="17"/>
      <c r="D128" s="6" t="s">
        <v>39</v>
      </c>
      <c r="E128" s="7">
        <f>E78+E80+E85+E106+E112+E127</f>
        <v>2276841.5099999998</v>
      </c>
      <c r="F128" s="7">
        <f>F78+F80+F85+F106+F112+F127</f>
        <v>2273925.7000000002</v>
      </c>
      <c r="G128" s="7">
        <f t="shared" si="3"/>
        <v>99.871936189357356</v>
      </c>
    </row>
    <row r="129" spans="1:7" x14ac:dyDescent="0.25">
      <c r="A129" s="16"/>
      <c r="B129" s="10">
        <v>75101</v>
      </c>
      <c r="C129" s="16">
        <v>4210</v>
      </c>
      <c r="D129" s="2" t="s">
        <v>111</v>
      </c>
      <c r="E129" s="3">
        <v>1320.14</v>
      </c>
      <c r="F129" s="3">
        <v>1304</v>
      </c>
      <c r="G129" s="3">
        <f t="shared" si="3"/>
        <v>98.777402396715487</v>
      </c>
    </row>
    <row r="130" spans="1:7" x14ac:dyDescent="0.25">
      <c r="A130" s="16"/>
      <c r="B130" s="10"/>
      <c r="C130" s="16">
        <v>4410</v>
      </c>
      <c r="D130" s="2" t="s">
        <v>121</v>
      </c>
      <c r="E130" s="3">
        <v>119.86</v>
      </c>
      <c r="F130" s="3">
        <v>100</v>
      </c>
      <c r="G130" s="3">
        <f t="shared" si="3"/>
        <v>83.430669113966303</v>
      </c>
    </row>
    <row r="131" spans="1:7" x14ac:dyDescent="0.25">
      <c r="A131" s="16"/>
      <c r="B131" s="10"/>
      <c r="C131" s="16">
        <v>4700</v>
      </c>
      <c r="D131" s="2" t="s">
        <v>124</v>
      </c>
      <c r="E131" s="3">
        <v>0</v>
      </c>
      <c r="F131" s="3">
        <v>300</v>
      </c>
      <c r="G131" s="3">
        <v>0</v>
      </c>
    </row>
    <row r="132" spans="1:7" ht="15.75" x14ac:dyDescent="0.25">
      <c r="A132" s="15" t="s">
        <v>4</v>
      </c>
      <c r="B132" s="11">
        <v>75101</v>
      </c>
      <c r="C132" s="15"/>
      <c r="D132" s="4" t="s">
        <v>40</v>
      </c>
      <c r="E132" s="5">
        <f>SUM(E129:E131)</f>
        <v>1440</v>
      </c>
      <c r="F132" s="5">
        <f>SUM(F129:F131)</f>
        <v>1704</v>
      </c>
      <c r="G132" s="5">
        <f t="shared" si="3"/>
        <v>118.33333333333333</v>
      </c>
    </row>
    <row r="133" spans="1:7" x14ac:dyDescent="0.25">
      <c r="A133" s="16"/>
      <c r="B133" s="10">
        <v>75107</v>
      </c>
      <c r="C133" s="16">
        <v>3030</v>
      </c>
      <c r="D133" s="2" t="s">
        <v>123</v>
      </c>
      <c r="E133" s="3">
        <v>12583.48</v>
      </c>
      <c r="F133" s="3">
        <v>0</v>
      </c>
      <c r="G133" s="3">
        <f t="shared" si="3"/>
        <v>0</v>
      </c>
    </row>
    <row r="134" spans="1:7" x14ac:dyDescent="0.25">
      <c r="A134" s="16"/>
      <c r="B134" s="10"/>
      <c r="C134" s="16">
        <v>4010</v>
      </c>
      <c r="D134" s="2" t="s">
        <v>10</v>
      </c>
      <c r="E134" s="3">
        <v>1592</v>
      </c>
      <c r="F134" s="3">
        <v>0</v>
      </c>
      <c r="G134" s="3">
        <f t="shared" si="3"/>
        <v>0</v>
      </c>
    </row>
    <row r="135" spans="1:7" x14ac:dyDescent="0.25">
      <c r="A135" s="16"/>
      <c r="B135" s="10"/>
      <c r="C135" s="16">
        <v>4110</v>
      </c>
      <c r="D135" s="2" t="s">
        <v>103</v>
      </c>
      <c r="E135" s="3">
        <v>441.8</v>
      </c>
      <c r="F135" s="3">
        <v>0</v>
      </c>
      <c r="G135" s="3">
        <f t="shared" si="3"/>
        <v>0</v>
      </c>
    </row>
    <row r="136" spans="1:7" x14ac:dyDescent="0.25">
      <c r="A136" s="16"/>
      <c r="B136" s="10"/>
      <c r="C136" s="16">
        <v>4120</v>
      </c>
      <c r="D136" s="2" t="s">
        <v>104</v>
      </c>
      <c r="E136" s="3">
        <v>62.28</v>
      </c>
      <c r="F136" s="3">
        <v>0</v>
      </c>
      <c r="G136" s="3">
        <f t="shared" si="3"/>
        <v>0</v>
      </c>
    </row>
    <row r="137" spans="1:7" x14ac:dyDescent="0.25">
      <c r="A137" s="16"/>
      <c r="B137" s="10"/>
      <c r="C137" s="16">
        <v>4170</v>
      </c>
      <c r="D137" s="2" t="s">
        <v>110</v>
      </c>
      <c r="E137" s="3">
        <v>1520</v>
      </c>
      <c r="F137" s="3">
        <v>0</v>
      </c>
      <c r="G137" s="3">
        <f t="shared" si="3"/>
        <v>0</v>
      </c>
    </row>
    <row r="138" spans="1:7" x14ac:dyDescent="0.25">
      <c r="A138" s="16"/>
      <c r="B138" s="10"/>
      <c r="C138" s="16">
        <v>4210</v>
      </c>
      <c r="D138" s="2" t="s">
        <v>9</v>
      </c>
      <c r="E138" s="3">
        <v>4126.79</v>
      </c>
      <c r="F138" s="3">
        <v>0</v>
      </c>
      <c r="G138" s="3">
        <f t="shared" si="3"/>
        <v>0</v>
      </c>
    </row>
    <row r="139" spans="1:7" x14ac:dyDescent="0.25">
      <c r="A139" s="16"/>
      <c r="B139" s="10"/>
      <c r="C139" s="16">
        <v>4270</v>
      </c>
      <c r="D139" s="2" t="s">
        <v>105</v>
      </c>
      <c r="E139" s="3">
        <v>337.51</v>
      </c>
      <c r="F139" s="3">
        <v>0</v>
      </c>
      <c r="G139" s="3">
        <f t="shared" si="3"/>
        <v>0</v>
      </c>
    </row>
    <row r="140" spans="1:7" x14ac:dyDescent="0.25">
      <c r="A140" s="16"/>
      <c r="B140" s="10"/>
      <c r="C140" s="16">
        <v>4300</v>
      </c>
      <c r="D140" s="2" t="s">
        <v>7</v>
      </c>
      <c r="E140" s="3">
        <v>2670</v>
      </c>
      <c r="F140" s="3">
        <v>0</v>
      </c>
      <c r="G140" s="3">
        <f t="shared" si="3"/>
        <v>0</v>
      </c>
    </row>
    <row r="141" spans="1:7" x14ac:dyDescent="0.25">
      <c r="A141" s="16"/>
      <c r="B141" s="10"/>
      <c r="C141" s="16">
        <v>4410</v>
      </c>
      <c r="D141" s="2" t="s">
        <v>121</v>
      </c>
      <c r="E141" s="3">
        <v>151.13999999999999</v>
      </c>
      <c r="F141" s="3">
        <v>0</v>
      </c>
      <c r="G141" s="3">
        <f t="shared" si="3"/>
        <v>0</v>
      </c>
    </row>
    <row r="142" spans="1:7" x14ac:dyDescent="0.25">
      <c r="A142" s="16"/>
      <c r="B142" s="10"/>
      <c r="C142" s="16">
        <v>4700</v>
      </c>
      <c r="D142" s="2" t="s">
        <v>124</v>
      </c>
      <c r="E142" s="3">
        <v>246</v>
      </c>
      <c r="F142" s="3">
        <v>0</v>
      </c>
      <c r="G142" s="3">
        <f t="shared" si="3"/>
        <v>0</v>
      </c>
    </row>
    <row r="143" spans="1:7" ht="15.75" x14ac:dyDescent="0.25">
      <c r="A143" s="15" t="s">
        <v>4</v>
      </c>
      <c r="B143" s="11">
        <v>75107</v>
      </c>
      <c r="C143" s="15"/>
      <c r="D143" s="4" t="s">
        <v>41</v>
      </c>
      <c r="E143" s="5">
        <f>SUM(E133:E142)</f>
        <v>23730.999999999996</v>
      </c>
      <c r="F143" s="5">
        <f>SUM(F133:F142)</f>
        <v>0</v>
      </c>
      <c r="G143" s="5">
        <f t="shared" si="3"/>
        <v>0</v>
      </c>
    </row>
    <row r="144" spans="1:7" x14ac:dyDescent="0.25">
      <c r="A144" s="16"/>
      <c r="B144" s="10">
        <v>75108</v>
      </c>
      <c r="C144" s="16">
        <v>3030</v>
      </c>
      <c r="D144" s="2" t="s">
        <v>123</v>
      </c>
      <c r="E144" s="3">
        <v>7824.31</v>
      </c>
      <c r="F144" s="3">
        <v>0</v>
      </c>
      <c r="G144" s="3">
        <f t="shared" si="3"/>
        <v>0</v>
      </c>
    </row>
    <row r="145" spans="1:7" x14ac:dyDescent="0.25">
      <c r="A145" s="16"/>
      <c r="B145" s="10"/>
      <c r="C145" s="16">
        <v>4010</v>
      </c>
      <c r="D145" s="2" t="s">
        <v>10</v>
      </c>
      <c r="E145" s="3">
        <v>0</v>
      </c>
      <c r="F145" s="3">
        <v>0</v>
      </c>
      <c r="G145" s="3">
        <v>0</v>
      </c>
    </row>
    <row r="146" spans="1:7" x14ac:dyDescent="0.25">
      <c r="A146" s="16"/>
      <c r="B146" s="10"/>
      <c r="C146" s="16">
        <v>4110</v>
      </c>
      <c r="D146" s="2" t="s">
        <v>103</v>
      </c>
      <c r="E146" s="3">
        <v>297.83999999999997</v>
      </c>
      <c r="F146" s="3">
        <v>0</v>
      </c>
      <c r="G146" s="3">
        <f>F146/E146%</f>
        <v>0</v>
      </c>
    </row>
    <row r="147" spans="1:7" x14ac:dyDescent="0.25">
      <c r="A147" s="16"/>
      <c r="B147" s="10"/>
      <c r="C147" s="16">
        <v>4120</v>
      </c>
      <c r="D147" s="2" t="s">
        <v>104</v>
      </c>
      <c r="E147" s="3">
        <v>41.99</v>
      </c>
      <c r="F147" s="3">
        <v>0</v>
      </c>
      <c r="G147" s="3">
        <f>F147/E147%</f>
        <v>0</v>
      </c>
    </row>
    <row r="148" spans="1:7" x14ac:dyDescent="0.25">
      <c r="A148" s="16"/>
      <c r="B148" s="10"/>
      <c r="C148" s="16">
        <v>4170</v>
      </c>
      <c r="D148" s="2" t="s">
        <v>110</v>
      </c>
      <c r="E148" s="3">
        <v>3213.75</v>
      </c>
      <c r="F148" s="3">
        <v>0</v>
      </c>
      <c r="G148" s="3">
        <f>F148/E148%</f>
        <v>0</v>
      </c>
    </row>
    <row r="149" spans="1:7" x14ac:dyDescent="0.25">
      <c r="A149" s="16"/>
      <c r="B149" s="10"/>
      <c r="C149" s="16">
        <v>4210</v>
      </c>
      <c r="D149" s="2" t="s">
        <v>111</v>
      </c>
      <c r="E149" s="3">
        <v>3554.77</v>
      </c>
      <c r="F149" s="3">
        <v>0</v>
      </c>
      <c r="G149" s="3">
        <f>F149/E149%</f>
        <v>0</v>
      </c>
    </row>
    <row r="150" spans="1:7" x14ac:dyDescent="0.25">
      <c r="A150" s="16"/>
      <c r="B150" s="10"/>
      <c r="C150" s="16">
        <v>4270</v>
      </c>
      <c r="D150" s="2" t="s">
        <v>105</v>
      </c>
      <c r="E150" s="3">
        <v>0</v>
      </c>
      <c r="F150" s="3">
        <v>0</v>
      </c>
      <c r="G150" s="3">
        <v>0</v>
      </c>
    </row>
    <row r="151" spans="1:7" x14ac:dyDescent="0.25">
      <c r="A151" s="16"/>
      <c r="B151" s="10"/>
      <c r="C151" s="16">
        <v>4300</v>
      </c>
      <c r="D151" s="2" t="s">
        <v>7</v>
      </c>
      <c r="E151" s="3">
        <v>940</v>
      </c>
      <c r="F151" s="3">
        <v>0</v>
      </c>
      <c r="G151" s="3">
        <f t="shared" ref="G151:G159" si="4">F151/E151%</f>
        <v>0</v>
      </c>
    </row>
    <row r="152" spans="1:7" x14ac:dyDescent="0.25">
      <c r="A152" s="16"/>
      <c r="B152" s="10"/>
      <c r="C152" s="16">
        <v>4410</v>
      </c>
      <c r="D152" s="2" t="s">
        <v>121</v>
      </c>
      <c r="E152" s="3">
        <v>272.33999999999997</v>
      </c>
      <c r="F152" s="3">
        <v>0</v>
      </c>
      <c r="G152" s="3">
        <f t="shared" si="4"/>
        <v>0</v>
      </c>
    </row>
    <row r="153" spans="1:7" x14ac:dyDescent="0.25">
      <c r="A153" s="16"/>
      <c r="B153" s="10"/>
      <c r="C153" s="16">
        <v>4700</v>
      </c>
      <c r="D153" s="2" t="s">
        <v>124</v>
      </c>
      <c r="E153" s="3">
        <v>246</v>
      </c>
      <c r="F153" s="3">
        <v>0</v>
      </c>
      <c r="G153" s="3">
        <f t="shared" si="4"/>
        <v>0</v>
      </c>
    </row>
    <row r="154" spans="1:7" ht="15.75" x14ac:dyDescent="0.25">
      <c r="A154" s="15" t="s">
        <v>4</v>
      </c>
      <c r="B154" s="11">
        <v>75108</v>
      </c>
      <c r="C154" s="15"/>
      <c r="D154" s="4" t="s">
        <v>42</v>
      </c>
      <c r="E154" s="5">
        <v>16391</v>
      </c>
      <c r="F154" s="5">
        <f>SUM(F144:F153)</f>
        <v>0</v>
      </c>
      <c r="G154" s="5">
        <f t="shared" si="4"/>
        <v>0</v>
      </c>
    </row>
    <row r="155" spans="1:7" x14ac:dyDescent="0.25">
      <c r="A155" s="16"/>
      <c r="B155" s="10">
        <v>75109</v>
      </c>
      <c r="C155" s="16">
        <v>3030</v>
      </c>
      <c r="D155" s="2" t="s">
        <v>123</v>
      </c>
      <c r="E155" s="3">
        <v>3971.72</v>
      </c>
      <c r="F155" s="3">
        <v>0</v>
      </c>
      <c r="G155" s="3">
        <f t="shared" si="4"/>
        <v>0</v>
      </c>
    </row>
    <row r="156" spans="1:7" x14ac:dyDescent="0.25">
      <c r="A156" s="16"/>
      <c r="B156" s="10"/>
      <c r="C156" s="16">
        <v>4010</v>
      </c>
      <c r="D156" s="2" t="s">
        <v>10</v>
      </c>
      <c r="E156" s="3">
        <v>95</v>
      </c>
      <c r="F156" s="3">
        <v>0</v>
      </c>
      <c r="G156" s="3">
        <f t="shared" si="4"/>
        <v>0</v>
      </c>
    </row>
    <row r="157" spans="1:7" x14ac:dyDescent="0.25">
      <c r="A157" s="16"/>
      <c r="B157" s="10"/>
      <c r="C157" s="16">
        <v>4110</v>
      </c>
      <c r="D157" s="2" t="s">
        <v>103</v>
      </c>
      <c r="E157" s="3">
        <v>16.510000000000002</v>
      </c>
      <c r="F157" s="3">
        <v>0</v>
      </c>
      <c r="G157" s="3">
        <f t="shared" si="4"/>
        <v>0</v>
      </c>
    </row>
    <row r="158" spans="1:7" x14ac:dyDescent="0.25">
      <c r="A158" s="16"/>
      <c r="B158" s="10"/>
      <c r="C158" s="16">
        <v>4120</v>
      </c>
      <c r="D158" s="2" t="s">
        <v>104</v>
      </c>
      <c r="E158" s="3">
        <v>2.33</v>
      </c>
      <c r="F158" s="3">
        <v>0</v>
      </c>
      <c r="G158" s="3">
        <f t="shared" si="4"/>
        <v>0</v>
      </c>
    </row>
    <row r="159" spans="1:7" x14ac:dyDescent="0.25">
      <c r="A159" s="16"/>
      <c r="B159" s="10"/>
      <c r="C159" s="16">
        <v>4210</v>
      </c>
      <c r="D159" s="2" t="s">
        <v>111</v>
      </c>
      <c r="E159" s="3">
        <v>590.36</v>
      </c>
      <c r="F159" s="3">
        <v>0</v>
      </c>
      <c r="G159" s="3">
        <f t="shared" si="4"/>
        <v>0</v>
      </c>
    </row>
    <row r="160" spans="1:7" x14ac:dyDescent="0.25">
      <c r="A160" s="16"/>
      <c r="B160" s="10"/>
      <c r="C160" s="16">
        <v>4270</v>
      </c>
      <c r="D160" s="2" t="s">
        <v>105</v>
      </c>
      <c r="E160" s="3">
        <v>0</v>
      </c>
      <c r="F160" s="3">
        <v>0</v>
      </c>
      <c r="G160" s="3">
        <v>0</v>
      </c>
    </row>
    <row r="161" spans="1:7" x14ac:dyDescent="0.25">
      <c r="A161" s="16"/>
      <c r="B161" s="10"/>
      <c r="C161" s="16">
        <v>4300</v>
      </c>
      <c r="D161" s="2" t="s">
        <v>7</v>
      </c>
      <c r="E161" s="3">
        <v>682.9</v>
      </c>
      <c r="F161" s="3">
        <v>0</v>
      </c>
      <c r="G161" s="3">
        <f>F161/E161%</f>
        <v>0</v>
      </c>
    </row>
    <row r="162" spans="1:7" x14ac:dyDescent="0.25">
      <c r="A162" s="16"/>
      <c r="B162" s="10"/>
      <c r="C162" s="16">
        <v>4410</v>
      </c>
      <c r="D162" s="2" t="s">
        <v>121</v>
      </c>
      <c r="E162" s="3">
        <v>38.18</v>
      </c>
      <c r="F162" s="3">
        <v>0</v>
      </c>
      <c r="G162" s="3">
        <f>F162/E162%</f>
        <v>0</v>
      </c>
    </row>
    <row r="163" spans="1:7" ht="15.75" x14ac:dyDescent="0.25">
      <c r="A163" s="15" t="s">
        <v>4</v>
      </c>
      <c r="B163" s="11">
        <v>75109</v>
      </c>
      <c r="C163" s="15"/>
      <c r="D163" s="4" t="s">
        <v>43</v>
      </c>
      <c r="E163" s="5">
        <f>SUM(E155:E162)</f>
        <v>5397</v>
      </c>
      <c r="F163" s="5">
        <f>SUM(F155:F162)</f>
        <v>0</v>
      </c>
      <c r="G163" s="5">
        <f>F163/E163%</f>
        <v>0</v>
      </c>
    </row>
    <row r="164" spans="1:7" x14ac:dyDescent="0.25">
      <c r="A164" s="16"/>
      <c r="B164" s="10">
        <v>75110</v>
      </c>
      <c r="C164" s="16">
        <v>3030</v>
      </c>
      <c r="D164" s="2" t="s">
        <v>123</v>
      </c>
      <c r="E164" s="3">
        <v>4695.5</v>
      </c>
      <c r="F164" s="3">
        <v>0</v>
      </c>
      <c r="G164" s="3">
        <f>F164/E164%</f>
        <v>0</v>
      </c>
    </row>
    <row r="165" spans="1:7" x14ac:dyDescent="0.25">
      <c r="A165" s="16"/>
      <c r="B165" s="10"/>
      <c r="C165" s="16">
        <v>4010</v>
      </c>
      <c r="D165" s="2" t="s">
        <v>10</v>
      </c>
      <c r="E165" s="3">
        <v>0</v>
      </c>
      <c r="F165" s="3">
        <v>0</v>
      </c>
      <c r="G165" s="3">
        <v>0</v>
      </c>
    </row>
    <row r="166" spans="1:7" x14ac:dyDescent="0.25">
      <c r="A166" s="16"/>
      <c r="B166" s="10"/>
      <c r="C166" s="16">
        <v>4110</v>
      </c>
      <c r="D166" s="2" t="s">
        <v>103</v>
      </c>
      <c r="E166" s="3">
        <v>294</v>
      </c>
      <c r="F166" s="3">
        <v>0</v>
      </c>
      <c r="G166" s="3">
        <f>F166/E166%</f>
        <v>0</v>
      </c>
    </row>
    <row r="167" spans="1:7" x14ac:dyDescent="0.25">
      <c r="A167" s="16"/>
      <c r="B167" s="10"/>
      <c r="C167" s="16">
        <v>4120</v>
      </c>
      <c r="D167" s="2" t="s">
        <v>104</v>
      </c>
      <c r="E167" s="3">
        <v>41.5</v>
      </c>
      <c r="F167" s="3">
        <v>0</v>
      </c>
      <c r="G167" s="3">
        <f>F167/E167%</f>
        <v>0</v>
      </c>
    </row>
    <row r="168" spans="1:7" x14ac:dyDescent="0.25">
      <c r="A168" s="16"/>
      <c r="B168" s="10"/>
      <c r="C168" s="16">
        <v>4170</v>
      </c>
      <c r="D168" s="2" t="s">
        <v>110</v>
      </c>
      <c r="E168" s="3">
        <v>2068</v>
      </c>
      <c r="F168" s="3">
        <v>0</v>
      </c>
      <c r="G168" s="3">
        <f>F168/E168%</f>
        <v>0</v>
      </c>
    </row>
    <row r="169" spans="1:7" x14ac:dyDescent="0.25">
      <c r="A169" s="16"/>
      <c r="B169" s="10"/>
      <c r="C169" s="16">
        <v>4210</v>
      </c>
      <c r="D169" s="2" t="s">
        <v>111</v>
      </c>
      <c r="E169" s="3">
        <v>2133</v>
      </c>
      <c r="F169" s="3">
        <v>0</v>
      </c>
      <c r="G169" s="3">
        <f>F169/E169%</f>
        <v>0</v>
      </c>
    </row>
    <row r="170" spans="1:7" x14ac:dyDescent="0.25">
      <c r="A170" s="16"/>
      <c r="B170" s="10"/>
      <c r="C170" s="16">
        <v>4270</v>
      </c>
      <c r="D170" s="2" t="s">
        <v>105</v>
      </c>
      <c r="E170" s="3">
        <v>0</v>
      </c>
      <c r="F170" s="3">
        <v>0</v>
      </c>
      <c r="G170" s="3">
        <v>0</v>
      </c>
    </row>
    <row r="171" spans="1:7" x14ac:dyDescent="0.25">
      <c r="A171" s="16"/>
      <c r="B171" s="10"/>
      <c r="C171" s="16">
        <v>4300</v>
      </c>
      <c r="D171" s="2" t="s">
        <v>7</v>
      </c>
      <c r="E171" s="3">
        <v>1430</v>
      </c>
      <c r="F171" s="3">
        <v>0</v>
      </c>
      <c r="G171" s="3">
        <f t="shared" ref="G171:G199" si="5">F171/E171%</f>
        <v>0</v>
      </c>
    </row>
    <row r="172" spans="1:7" x14ac:dyDescent="0.25">
      <c r="A172" s="16"/>
      <c r="B172" s="10"/>
      <c r="C172" s="16">
        <v>4410</v>
      </c>
      <c r="D172" s="2" t="s">
        <v>121</v>
      </c>
      <c r="E172" s="3">
        <v>119</v>
      </c>
      <c r="F172" s="3">
        <v>0</v>
      </c>
      <c r="G172" s="3">
        <f t="shared" si="5"/>
        <v>0</v>
      </c>
    </row>
    <row r="173" spans="1:7" x14ac:dyDescent="0.25">
      <c r="A173" s="16"/>
      <c r="B173" s="10"/>
      <c r="C173" s="16">
        <v>4700</v>
      </c>
      <c r="D173" s="2" t="s">
        <v>124</v>
      </c>
      <c r="E173" s="3">
        <v>246</v>
      </c>
      <c r="F173" s="3">
        <v>0</v>
      </c>
      <c r="G173" s="3">
        <f t="shared" si="5"/>
        <v>0</v>
      </c>
    </row>
    <row r="174" spans="1:7" ht="15.75" x14ac:dyDescent="0.25">
      <c r="A174" s="15"/>
      <c r="B174" s="11">
        <v>75110</v>
      </c>
      <c r="C174" s="15"/>
      <c r="D174" s="4" t="s">
        <v>44</v>
      </c>
      <c r="E174" s="5">
        <f>SUM(E164:E173)</f>
        <v>11027</v>
      </c>
      <c r="F174" s="5">
        <f>SUM(F164:F173)</f>
        <v>0</v>
      </c>
      <c r="G174" s="5">
        <f t="shared" si="5"/>
        <v>0</v>
      </c>
    </row>
    <row r="175" spans="1:7" ht="15.75" x14ac:dyDescent="0.25">
      <c r="A175" s="17">
        <v>751</v>
      </c>
      <c r="B175" s="12"/>
      <c r="C175" s="17"/>
      <c r="D175" s="6" t="s">
        <v>40</v>
      </c>
      <c r="E175" s="7">
        <f>E132+E143+E154+E163+E174</f>
        <v>57986</v>
      </c>
      <c r="F175" s="7">
        <f>F132+F143+F154+F163+F174</f>
        <v>1704</v>
      </c>
      <c r="G175" s="7">
        <f t="shared" si="5"/>
        <v>2.938640361466561</v>
      </c>
    </row>
    <row r="176" spans="1:7" x14ac:dyDescent="0.25">
      <c r="A176" s="16"/>
      <c r="B176" s="10">
        <v>75410</v>
      </c>
      <c r="C176" s="16">
        <v>6170</v>
      </c>
      <c r="D176" s="2"/>
      <c r="E176" s="3">
        <v>5000</v>
      </c>
      <c r="F176" s="3">
        <v>0</v>
      </c>
      <c r="G176" s="3">
        <f t="shared" si="5"/>
        <v>0</v>
      </c>
    </row>
    <row r="177" spans="1:7" ht="15.75" x14ac:dyDescent="0.25">
      <c r="A177" s="15" t="s">
        <v>4</v>
      </c>
      <c r="B177" s="11">
        <v>75410</v>
      </c>
      <c r="C177" s="15"/>
      <c r="D177" s="4" t="s">
        <v>45</v>
      </c>
      <c r="E177" s="5">
        <f>SUM(E176)</f>
        <v>5000</v>
      </c>
      <c r="F177" s="5">
        <f>SUM(F176)</f>
        <v>0</v>
      </c>
      <c r="G177" s="5">
        <f t="shared" si="5"/>
        <v>0</v>
      </c>
    </row>
    <row r="178" spans="1:7" x14ac:dyDescent="0.25">
      <c r="A178" s="16"/>
      <c r="B178" s="10">
        <v>75412</v>
      </c>
      <c r="C178" s="16">
        <v>3030</v>
      </c>
      <c r="D178" s="2" t="s">
        <v>123</v>
      </c>
      <c r="E178" s="3">
        <v>17000</v>
      </c>
      <c r="F178" s="3">
        <v>17500</v>
      </c>
      <c r="G178" s="3">
        <f t="shared" si="5"/>
        <v>102.94117647058823</v>
      </c>
    </row>
    <row r="179" spans="1:7" x14ac:dyDescent="0.25">
      <c r="A179" s="16"/>
      <c r="B179" s="10"/>
      <c r="C179" s="16">
        <v>4010</v>
      </c>
      <c r="D179" s="2" t="s">
        <v>10</v>
      </c>
      <c r="E179" s="3">
        <v>9000</v>
      </c>
      <c r="F179" s="3">
        <v>9100</v>
      </c>
      <c r="G179" s="3">
        <f t="shared" si="5"/>
        <v>101.11111111111111</v>
      </c>
    </row>
    <row r="180" spans="1:7" x14ac:dyDescent="0.25">
      <c r="A180" s="16"/>
      <c r="B180" s="10"/>
      <c r="C180" s="16">
        <v>4040</v>
      </c>
      <c r="D180" s="2" t="s">
        <v>120</v>
      </c>
      <c r="E180" s="3">
        <v>773</v>
      </c>
      <c r="F180" s="3">
        <v>800</v>
      </c>
      <c r="G180" s="3">
        <f t="shared" si="5"/>
        <v>103.49288486416559</v>
      </c>
    </row>
    <row r="181" spans="1:7" x14ac:dyDescent="0.25">
      <c r="A181" s="16"/>
      <c r="B181" s="10"/>
      <c r="C181" s="16">
        <v>4110</v>
      </c>
      <c r="D181" s="2" t="s">
        <v>103</v>
      </c>
      <c r="E181" s="3">
        <v>1900</v>
      </c>
      <c r="F181" s="3">
        <v>2000</v>
      </c>
      <c r="G181" s="3">
        <f t="shared" si="5"/>
        <v>105.26315789473684</v>
      </c>
    </row>
    <row r="182" spans="1:7" x14ac:dyDescent="0.25">
      <c r="A182" s="16"/>
      <c r="B182" s="10"/>
      <c r="C182" s="16">
        <v>4120</v>
      </c>
      <c r="D182" s="2" t="s">
        <v>104</v>
      </c>
      <c r="E182" s="3">
        <v>270</v>
      </c>
      <c r="F182" s="3">
        <v>300</v>
      </c>
      <c r="G182" s="3">
        <f t="shared" si="5"/>
        <v>111.1111111111111</v>
      </c>
    </row>
    <row r="183" spans="1:7" x14ac:dyDescent="0.25">
      <c r="A183" s="16"/>
      <c r="B183" s="10"/>
      <c r="C183" s="16">
        <v>4210</v>
      </c>
      <c r="D183" s="2" t="s">
        <v>111</v>
      </c>
      <c r="E183" s="3">
        <v>15650</v>
      </c>
      <c r="F183" s="3">
        <v>22000</v>
      </c>
      <c r="G183" s="3">
        <f t="shared" si="5"/>
        <v>140.57507987220447</v>
      </c>
    </row>
    <row r="184" spans="1:7" x14ac:dyDescent="0.25">
      <c r="A184" s="16"/>
      <c r="B184" s="10"/>
      <c r="C184" s="16">
        <v>4220</v>
      </c>
      <c r="D184" s="2" t="s">
        <v>132</v>
      </c>
      <c r="E184" s="3">
        <v>500</v>
      </c>
      <c r="F184" s="3">
        <v>500</v>
      </c>
      <c r="G184" s="3">
        <f t="shared" si="5"/>
        <v>100</v>
      </c>
    </row>
    <row r="185" spans="1:7" x14ac:dyDescent="0.25">
      <c r="A185" s="16"/>
      <c r="B185" s="10"/>
      <c r="C185" s="16">
        <v>4260</v>
      </c>
      <c r="D185" s="2" t="s">
        <v>107</v>
      </c>
      <c r="E185" s="3">
        <v>17198</v>
      </c>
      <c r="F185" s="3">
        <v>17200</v>
      </c>
      <c r="G185" s="3">
        <f t="shared" si="5"/>
        <v>100.01162925921619</v>
      </c>
    </row>
    <row r="186" spans="1:7" x14ac:dyDescent="0.25">
      <c r="A186" s="16"/>
      <c r="B186" s="10"/>
      <c r="C186" s="16">
        <v>4270</v>
      </c>
      <c r="D186" s="2" t="s">
        <v>105</v>
      </c>
      <c r="E186" s="3">
        <v>7700</v>
      </c>
      <c r="F186" s="3">
        <v>8000</v>
      </c>
      <c r="G186" s="3">
        <f t="shared" si="5"/>
        <v>103.8961038961039</v>
      </c>
    </row>
    <row r="187" spans="1:7" x14ac:dyDescent="0.25">
      <c r="A187" s="16"/>
      <c r="B187" s="10"/>
      <c r="C187" s="16">
        <v>4280</v>
      </c>
      <c r="D187" s="2" t="s">
        <v>127</v>
      </c>
      <c r="E187" s="3">
        <v>2660</v>
      </c>
      <c r="F187" s="3">
        <v>2500</v>
      </c>
      <c r="G187" s="3">
        <f t="shared" si="5"/>
        <v>93.984962406015029</v>
      </c>
    </row>
    <row r="188" spans="1:7" x14ac:dyDescent="0.25">
      <c r="A188" s="16"/>
      <c r="B188" s="10"/>
      <c r="C188" s="16">
        <v>4300</v>
      </c>
      <c r="D188" s="2" t="s">
        <v>7</v>
      </c>
      <c r="E188" s="3">
        <v>13330</v>
      </c>
      <c r="F188" s="3">
        <v>13600</v>
      </c>
      <c r="G188" s="3">
        <f t="shared" si="5"/>
        <v>102.02550637659414</v>
      </c>
    </row>
    <row r="189" spans="1:7" x14ac:dyDescent="0.25">
      <c r="A189" s="16"/>
      <c r="B189" s="10"/>
      <c r="C189" s="16">
        <v>4360</v>
      </c>
      <c r="D189" s="2" t="s">
        <v>128</v>
      </c>
      <c r="E189" s="3">
        <v>560</v>
      </c>
      <c r="F189" s="3">
        <v>600</v>
      </c>
      <c r="G189" s="3">
        <f t="shared" si="5"/>
        <v>107.14285714285715</v>
      </c>
    </row>
    <row r="190" spans="1:7" x14ac:dyDescent="0.25">
      <c r="A190" s="16"/>
      <c r="B190" s="10"/>
      <c r="C190" s="16">
        <v>4390</v>
      </c>
      <c r="D190" s="2" t="s">
        <v>115</v>
      </c>
      <c r="E190" s="3">
        <v>800</v>
      </c>
      <c r="F190" s="3">
        <v>0</v>
      </c>
      <c r="G190" s="3">
        <f t="shared" si="5"/>
        <v>0</v>
      </c>
    </row>
    <row r="191" spans="1:7" x14ac:dyDescent="0.25">
      <c r="A191" s="16"/>
      <c r="B191" s="10"/>
      <c r="C191" s="16">
        <v>4430</v>
      </c>
      <c r="D191" s="2" t="s">
        <v>106</v>
      </c>
      <c r="E191" s="3">
        <v>7800</v>
      </c>
      <c r="F191" s="3">
        <v>8000</v>
      </c>
      <c r="G191" s="3">
        <f t="shared" si="5"/>
        <v>102.56410256410257</v>
      </c>
    </row>
    <row r="192" spans="1:7" x14ac:dyDescent="0.25">
      <c r="A192" s="16"/>
      <c r="B192" s="10"/>
      <c r="C192" s="16">
        <v>4440</v>
      </c>
      <c r="D192" s="2" t="s">
        <v>122</v>
      </c>
      <c r="E192" s="3">
        <v>329</v>
      </c>
      <c r="F192" s="3">
        <v>338</v>
      </c>
      <c r="G192" s="3">
        <f t="shared" si="5"/>
        <v>102.73556231003039</v>
      </c>
    </row>
    <row r="193" spans="1:7" x14ac:dyDescent="0.25">
      <c r="A193" s="16"/>
      <c r="B193" s="10"/>
      <c r="C193" s="16">
        <v>6060</v>
      </c>
      <c r="D193" s="2" t="s">
        <v>113</v>
      </c>
      <c r="E193" s="3">
        <v>5874</v>
      </c>
      <c r="F193" s="3">
        <v>0</v>
      </c>
      <c r="G193" s="3">
        <f t="shared" si="5"/>
        <v>0</v>
      </c>
    </row>
    <row r="194" spans="1:7" ht="15.75" x14ac:dyDescent="0.25">
      <c r="A194" s="15" t="s">
        <v>4</v>
      </c>
      <c r="B194" s="11">
        <v>75412</v>
      </c>
      <c r="C194" s="15"/>
      <c r="D194" s="4" t="s">
        <v>46</v>
      </c>
      <c r="E194" s="5">
        <f>SUM(E178:E193)</f>
        <v>101344</v>
      </c>
      <c r="F194" s="5">
        <f>SUM(F178:F193)</f>
        <v>102438</v>
      </c>
      <c r="G194" s="5">
        <f t="shared" si="5"/>
        <v>101.07949163245974</v>
      </c>
    </row>
    <row r="195" spans="1:7" x14ac:dyDescent="0.25">
      <c r="A195" s="16"/>
      <c r="B195" s="10">
        <v>75421</v>
      </c>
      <c r="C195" s="16">
        <v>4360</v>
      </c>
      <c r="D195" s="2" t="s">
        <v>128</v>
      </c>
      <c r="E195" s="3">
        <v>1000</v>
      </c>
      <c r="F195" s="3">
        <v>1000</v>
      </c>
      <c r="G195" s="3">
        <f t="shared" si="5"/>
        <v>100</v>
      </c>
    </row>
    <row r="196" spans="1:7" x14ac:dyDescent="0.25">
      <c r="A196" s="16"/>
      <c r="B196" s="10"/>
      <c r="C196" s="16">
        <v>4810</v>
      </c>
      <c r="D196" s="2" t="s">
        <v>133</v>
      </c>
      <c r="E196" s="3">
        <v>50000</v>
      </c>
      <c r="F196" s="3">
        <v>50000</v>
      </c>
      <c r="G196" s="3">
        <f t="shared" si="5"/>
        <v>100</v>
      </c>
    </row>
    <row r="197" spans="1:7" ht="15.75" x14ac:dyDescent="0.25">
      <c r="A197" s="15" t="s">
        <v>4</v>
      </c>
      <c r="B197" s="11">
        <v>75421</v>
      </c>
      <c r="C197" s="15"/>
      <c r="D197" s="4" t="s">
        <v>47</v>
      </c>
      <c r="E197" s="5">
        <f>SUM(E195:E196)</f>
        <v>51000</v>
      </c>
      <c r="F197" s="5">
        <f>SUM(F195:F196)</f>
        <v>51000</v>
      </c>
      <c r="G197" s="3">
        <f t="shared" si="5"/>
        <v>100</v>
      </c>
    </row>
    <row r="198" spans="1:7" ht="15.75" x14ac:dyDescent="0.25">
      <c r="A198" s="17">
        <v>754</v>
      </c>
      <c r="B198" s="12"/>
      <c r="C198" s="17"/>
      <c r="D198" s="6" t="s">
        <v>48</v>
      </c>
      <c r="E198" s="7">
        <f>E177+E194+E197</f>
        <v>157344</v>
      </c>
      <c r="F198" s="7">
        <f>F177+F194+F197</f>
        <v>153438</v>
      </c>
      <c r="G198" s="7">
        <f t="shared" si="5"/>
        <v>97.517541183648561</v>
      </c>
    </row>
    <row r="199" spans="1:7" x14ac:dyDescent="0.25">
      <c r="A199" s="40"/>
      <c r="B199" s="41">
        <v>75704</v>
      </c>
      <c r="C199" s="40">
        <v>8020</v>
      </c>
      <c r="D199" s="2" t="s">
        <v>134</v>
      </c>
      <c r="E199" s="42">
        <v>27939</v>
      </c>
      <c r="F199" s="42">
        <v>0</v>
      </c>
      <c r="G199" s="3">
        <f t="shared" si="5"/>
        <v>0</v>
      </c>
    </row>
    <row r="200" spans="1:7" x14ac:dyDescent="0.25">
      <c r="A200" s="16"/>
      <c r="B200" s="10"/>
      <c r="C200" s="16">
        <v>8030</v>
      </c>
      <c r="D200" s="2" t="s">
        <v>156</v>
      </c>
      <c r="E200" s="3">
        <v>0</v>
      </c>
      <c r="F200" s="3">
        <v>27939</v>
      </c>
      <c r="G200" s="3">
        <v>0</v>
      </c>
    </row>
    <row r="201" spans="1:7" ht="15.75" x14ac:dyDescent="0.25">
      <c r="A201" s="15" t="s">
        <v>4</v>
      </c>
      <c r="B201" s="11">
        <v>75704</v>
      </c>
      <c r="C201" s="15"/>
      <c r="D201" s="4" t="s">
        <v>166</v>
      </c>
      <c r="E201" s="5">
        <f>SUM(E199:E200)</f>
        <v>27939</v>
      </c>
      <c r="F201" s="5">
        <f>SUM(F199:F200)</f>
        <v>27939</v>
      </c>
      <c r="G201" s="3">
        <f t="shared" ref="G201:G232" si="6">F201/E201%</f>
        <v>100</v>
      </c>
    </row>
    <row r="202" spans="1:7" ht="15.75" x14ac:dyDescent="0.25">
      <c r="A202" s="17">
        <v>757</v>
      </c>
      <c r="B202" s="12"/>
      <c r="C202" s="17"/>
      <c r="D202" s="6" t="s">
        <v>49</v>
      </c>
      <c r="E202" s="7">
        <f>SUM(E201)</f>
        <v>27939</v>
      </c>
      <c r="F202" s="7">
        <f>SUM(F201)</f>
        <v>27939</v>
      </c>
      <c r="G202" s="7">
        <f t="shared" si="6"/>
        <v>100</v>
      </c>
    </row>
    <row r="203" spans="1:7" x14ac:dyDescent="0.25">
      <c r="A203" s="16"/>
      <c r="B203" s="10">
        <v>75814</v>
      </c>
      <c r="C203" s="16">
        <v>3020</v>
      </c>
      <c r="D203" s="2" t="s">
        <v>119</v>
      </c>
      <c r="E203" s="3">
        <v>1437</v>
      </c>
      <c r="F203" s="3">
        <v>1500</v>
      </c>
      <c r="G203" s="3">
        <f t="shared" si="6"/>
        <v>104.38413361169103</v>
      </c>
    </row>
    <row r="204" spans="1:7" x14ac:dyDescent="0.25">
      <c r="A204" s="16"/>
      <c r="B204" s="10"/>
      <c r="C204" s="16">
        <v>4530</v>
      </c>
      <c r="D204" s="2" t="s">
        <v>135</v>
      </c>
      <c r="E204" s="3">
        <v>46563</v>
      </c>
      <c r="F204" s="3">
        <v>30000</v>
      </c>
      <c r="G204" s="3">
        <f t="shared" si="6"/>
        <v>64.428838348044579</v>
      </c>
    </row>
    <row r="205" spans="1:7" x14ac:dyDescent="0.25">
      <c r="A205" s="16"/>
      <c r="B205" s="10"/>
      <c r="C205" s="16">
        <v>6010</v>
      </c>
      <c r="D205" s="2" t="s">
        <v>138</v>
      </c>
      <c r="E205" s="3">
        <v>20000</v>
      </c>
      <c r="F205" s="3">
        <v>0</v>
      </c>
      <c r="G205" s="3">
        <f t="shared" si="6"/>
        <v>0</v>
      </c>
    </row>
    <row r="206" spans="1:7" x14ac:dyDescent="0.25">
      <c r="A206" s="16"/>
      <c r="B206" s="10"/>
      <c r="C206" s="16">
        <v>6660</v>
      </c>
      <c r="D206" s="2" t="s">
        <v>159</v>
      </c>
      <c r="E206" s="3">
        <v>2290.5</v>
      </c>
      <c r="F206" s="3">
        <v>0</v>
      </c>
      <c r="G206" s="3">
        <f t="shared" si="6"/>
        <v>0</v>
      </c>
    </row>
    <row r="207" spans="1:7" ht="15.75" x14ac:dyDescent="0.25">
      <c r="A207" s="15" t="s">
        <v>4</v>
      </c>
      <c r="B207" s="11">
        <v>75814</v>
      </c>
      <c r="C207" s="15"/>
      <c r="D207" s="4" t="s">
        <v>50</v>
      </c>
      <c r="E207" s="5">
        <f>SUM(E203:E206)</f>
        <v>70290.5</v>
      </c>
      <c r="F207" s="5">
        <f>SUM(F203:F206)</f>
        <v>31500</v>
      </c>
      <c r="G207" s="5">
        <f t="shared" si="6"/>
        <v>44.814021809490619</v>
      </c>
    </row>
    <row r="208" spans="1:7" x14ac:dyDescent="0.25">
      <c r="A208" s="16"/>
      <c r="B208" s="10">
        <v>75818</v>
      </c>
      <c r="C208" s="16">
        <v>4810</v>
      </c>
      <c r="D208" s="30" t="s">
        <v>137</v>
      </c>
      <c r="E208" s="3">
        <v>185237</v>
      </c>
      <c r="F208" s="3">
        <v>196000</v>
      </c>
      <c r="G208" s="3">
        <f t="shared" si="6"/>
        <v>105.81039425168838</v>
      </c>
    </row>
    <row r="209" spans="1:7" x14ac:dyDescent="0.25">
      <c r="A209" s="16"/>
      <c r="B209" s="10"/>
      <c r="C209" s="16">
        <v>6800</v>
      </c>
      <c r="D209" s="2" t="s">
        <v>136</v>
      </c>
      <c r="E209" s="3">
        <v>60000</v>
      </c>
      <c r="F209" s="3">
        <v>20000</v>
      </c>
      <c r="G209" s="3">
        <f t="shared" si="6"/>
        <v>33.333333333333336</v>
      </c>
    </row>
    <row r="210" spans="1:7" ht="15.75" x14ac:dyDescent="0.25">
      <c r="A210" s="15" t="s">
        <v>4</v>
      </c>
      <c r="B210" s="11">
        <v>75818</v>
      </c>
      <c r="C210" s="15"/>
      <c r="D210" s="4" t="s">
        <v>51</v>
      </c>
      <c r="E210" s="5">
        <f>SUM(E208:E209)</f>
        <v>245237</v>
      </c>
      <c r="F210" s="5">
        <f>SUM(F208:F209)</f>
        <v>216000</v>
      </c>
      <c r="G210" s="22">
        <f t="shared" si="6"/>
        <v>88.078063261253405</v>
      </c>
    </row>
    <row r="211" spans="1:7" ht="15.75" x14ac:dyDescent="0.25">
      <c r="A211" s="17">
        <v>758</v>
      </c>
      <c r="B211" s="12"/>
      <c r="C211" s="17"/>
      <c r="D211" s="6" t="s">
        <v>50</v>
      </c>
      <c r="E211" s="7">
        <f>E207+E210</f>
        <v>315527.5</v>
      </c>
      <c r="F211" s="7">
        <f>F207+F210</f>
        <v>247500</v>
      </c>
      <c r="G211" s="7">
        <f t="shared" si="6"/>
        <v>78.440072576875224</v>
      </c>
    </row>
    <row r="212" spans="1:7" x14ac:dyDescent="0.25">
      <c r="A212" s="16"/>
      <c r="B212" s="10">
        <v>80101</v>
      </c>
      <c r="C212" s="16">
        <v>3020</v>
      </c>
      <c r="D212" s="2" t="s">
        <v>119</v>
      </c>
      <c r="E212" s="3">
        <v>282800</v>
      </c>
      <c r="F212" s="3">
        <v>294459</v>
      </c>
      <c r="G212" s="3">
        <f t="shared" si="6"/>
        <v>104.12270155586987</v>
      </c>
    </row>
    <row r="213" spans="1:7" x14ac:dyDescent="0.25">
      <c r="A213" s="16"/>
      <c r="B213" s="10"/>
      <c r="C213" s="16">
        <v>3240</v>
      </c>
      <c r="D213" s="2" t="s">
        <v>139</v>
      </c>
      <c r="E213" s="3">
        <v>4310</v>
      </c>
      <c r="F213" s="3">
        <v>4780</v>
      </c>
      <c r="G213" s="3">
        <f t="shared" si="6"/>
        <v>110.90487238979118</v>
      </c>
    </row>
    <row r="214" spans="1:7" x14ac:dyDescent="0.25">
      <c r="A214" s="16"/>
      <c r="B214" s="10"/>
      <c r="C214" s="16">
        <v>4010</v>
      </c>
      <c r="D214" s="2" t="s">
        <v>10</v>
      </c>
      <c r="E214" s="3">
        <v>3495747</v>
      </c>
      <c r="F214" s="3">
        <v>3577570</v>
      </c>
      <c r="G214" s="3">
        <f t="shared" si="6"/>
        <v>102.34064421710153</v>
      </c>
    </row>
    <row r="215" spans="1:7" x14ac:dyDescent="0.25">
      <c r="A215" s="16"/>
      <c r="B215" s="10"/>
      <c r="C215" s="16">
        <v>4040</v>
      </c>
      <c r="D215" s="2" t="s">
        <v>120</v>
      </c>
      <c r="E215" s="3">
        <v>282699</v>
      </c>
      <c r="F215" s="3">
        <v>298728</v>
      </c>
      <c r="G215" s="3">
        <f t="shared" si="6"/>
        <v>105.66998822068703</v>
      </c>
    </row>
    <row r="216" spans="1:7" x14ac:dyDescent="0.25">
      <c r="A216" s="16"/>
      <c r="B216" s="10"/>
      <c r="C216" s="16">
        <v>4110</v>
      </c>
      <c r="D216" s="2" t="s">
        <v>103</v>
      </c>
      <c r="E216" s="3">
        <v>693289</v>
      </c>
      <c r="F216" s="3">
        <v>689000</v>
      </c>
      <c r="G216" s="3">
        <f t="shared" si="6"/>
        <v>99.381354673159379</v>
      </c>
    </row>
    <row r="217" spans="1:7" x14ac:dyDescent="0.25">
      <c r="A217" s="16"/>
      <c r="B217" s="10"/>
      <c r="C217" s="16">
        <v>4120</v>
      </c>
      <c r="D217" s="2" t="s">
        <v>104</v>
      </c>
      <c r="E217" s="3">
        <v>88655</v>
      </c>
      <c r="F217" s="3">
        <v>92230</v>
      </c>
      <c r="G217" s="3">
        <f t="shared" si="6"/>
        <v>104.03248547741245</v>
      </c>
    </row>
    <row r="218" spans="1:7" x14ac:dyDescent="0.25">
      <c r="A218" s="16"/>
      <c r="B218" s="10"/>
      <c r="C218" s="16">
        <v>4140</v>
      </c>
      <c r="D218" s="2" t="s">
        <v>126</v>
      </c>
      <c r="E218" s="3">
        <v>12428</v>
      </c>
      <c r="F218" s="3">
        <v>12800</v>
      </c>
      <c r="G218" s="3">
        <f t="shared" si="6"/>
        <v>102.99324106855488</v>
      </c>
    </row>
    <row r="219" spans="1:7" x14ac:dyDescent="0.25">
      <c r="A219" s="16"/>
      <c r="B219" s="10"/>
      <c r="C219" s="16">
        <v>4170</v>
      </c>
      <c r="D219" s="2" t="s">
        <v>110</v>
      </c>
      <c r="E219" s="3">
        <v>21474</v>
      </c>
      <c r="F219" s="3">
        <v>22200</v>
      </c>
      <c r="G219" s="3">
        <f t="shared" si="6"/>
        <v>103.38083263481418</v>
      </c>
    </row>
    <row r="220" spans="1:7" x14ac:dyDescent="0.25">
      <c r="A220" s="16"/>
      <c r="B220" s="10"/>
      <c r="C220" s="16">
        <v>4210</v>
      </c>
      <c r="D220" s="2" t="s">
        <v>111</v>
      </c>
      <c r="E220" s="3">
        <v>92382.8</v>
      </c>
      <c r="F220" s="3">
        <v>75991</v>
      </c>
      <c r="G220" s="3">
        <f t="shared" si="6"/>
        <v>82.256653835995451</v>
      </c>
    </row>
    <row r="221" spans="1:7" x14ac:dyDescent="0.25">
      <c r="A221" s="16"/>
      <c r="B221" s="10"/>
      <c r="C221" s="16">
        <v>4220</v>
      </c>
      <c r="D221" s="2" t="s">
        <v>132</v>
      </c>
      <c r="E221" s="3">
        <v>7380</v>
      </c>
      <c r="F221" s="3">
        <v>6030</v>
      </c>
      <c r="G221" s="3">
        <f t="shared" si="6"/>
        <v>81.707317073170728</v>
      </c>
    </row>
    <row r="222" spans="1:7" x14ac:dyDescent="0.25">
      <c r="A222" s="16"/>
      <c r="B222" s="10"/>
      <c r="C222" s="16">
        <v>4240</v>
      </c>
      <c r="D222" s="2" t="s">
        <v>140</v>
      </c>
      <c r="E222" s="3">
        <v>71378.5</v>
      </c>
      <c r="F222" s="3">
        <v>22491</v>
      </c>
      <c r="G222" s="3">
        <f t="shared" si="6"/>
        <v>31.509488151193988</v>
      </c>
    </row>
    <row r="223" spans="1:7" x14ac:dyDescent="0.25">
      <c r="A223" s="16"/>
      <c r="B223" s="10"/>
      <c r="C223" s="16">
        <v>4260</v>
      </c>
      <c r="D223" s="2" t="s">
        <v>107</v>
      </c>
      <c r="E223" s="3">
        <v>208178</v>
      </c>
      <c r="F223" s="3">
        <v>220085</v>
      </c>
      <c r="G223" s="3">
        <f t="shared" si="6"/>
        <v>105.71962455206601</v>
      </c>
    </row>
    <row r="224" spans="1:7" x14ac:dyDescent="0.25">
      <c r="A224" s="16"/>
      <c r="B224" s="10"/>
      <c r="C224" s="16">
        <v>4270</v>
      </c>
      <c r="D224" s="2" t="s">
        <v>105</v>
      </c>
      <c r="E224" s="3">
        <v>37754</v>
      </c>
      <c r="F224" s="3">
        <v>29271</v>
      </c>
      <c r="G224" s="3">
        <f t="shared" si="6"/>
        <v>77.530857657466754</v>
      </c>
    </row>
    <row r="225" spans="1:7" x14ac:dyDescent="0.25">
      <c r="A225" s="16"/>
      <c r="B225" s="10"/>
      <c r="C225" s="16">
        <v>4280</v>
      </c>
      <c r="D225" s="2" t="s">
        <v>127</v>
      </c>
      <c r="E225" s="3">
        <v>5365</v>
      </c>
      <c r="F225" s="3">
        <v>5396</v>
      </c>
      <c r="G225" s="3">
        <f t="shared" si="6"/>
        <v>100.57781919850886</v>
      </c>
    </row>
    <row r="226" spans="1:7" x14ac:dyDescent="0.25">
      <c r="A226" s="16"/>
      <c r="B226" s="10"/>
      <c r="C226" s="16">
        <v>4300</v>
      </c>
      <c r="D226" s="2" t="s">
        <v>7</v>
      </c>
      <c r="E226" s="3">
        <v>53788</v>
      </c>
      <c r="F226" s="3">
        <v>49170</v>
      </c>
      <c r="G226" s="3">
        <f t="shared" si="6"/>
        <v>91.41444188294787</v>
      </c>
    </row>
    <row r="227" spans="1:7" x14ac:dyDescent="0.25">
      <c r="A227" s="16"/>
      <c r="B227" s="10"/>
      <c r="C227" s="16">
        <v>4360</v>
      </c>
      <c r="D227" s="2" t="s">
        <v>128</v>
      </c>
      <c r="E227" s="3">
        <v>9240</v>
      </c>
      <c r="F227" s="3">
        <v>7607</v>
      </c>
      <c r="G227" s="3">
        <f t="shared" si="6"/>
        <v>82.326839826839816</v>
      </c>
    </row>
    <row r="228" spans="1:7" x14ac:dyDescent="0.25">
      <c r="A228" s="16"/>
      <c r="B228" s="10"/>
      <c r="C228" s="16">
        <v>4410</v>
      </c>
      <c r="D228" s="2" t="s">
        <v>121</v>
      </c>
      <c r="E228" s="3">
        <v>17120</v>
      </c>
      <c r="F228" s="3">
        <v>17247</v>
      </c>
      <c r="G228" s="3">
        <f t="shared" si="6"/>
        <v>100.74182242990655</v>
      </c>
    </row>
    <row r="229" spans="1:7" x14ac:dyDescent="0.25">
      <c r="A229" s="16"/>
      <c r="B229" s="10"/>
      <c r="C229" s="16">
        <v>4430</v>
      </c>
      <c r="D229" s="2" t="s">
        <v>106</v>
      </c>
      <c r="E229" s="3">
        <v>24257</v>
      </c>
      <c r="F229" s="3">
        <v>25988</v>
      </c>
      <c r="G229" s="3">
        <f t="shared" si="6"/>
        <v>107.13608442923693</v>
      </c>
    </row>
    <row r="230" spans="1:7" x14ac:dyDescent="0.25">
      <c r="A230" s="16"/>
      <c r="B230" s="10"/>
      <c r="C230" s="16">
        <v>4440</v>
      </c>
      <c r="D230" s="2" t="s">
        <v>122</v>
      </c>
      <c r="E230" s="3">
        <v>185455</v>
      </c>
      <c r="F230" s="3">
        <v>196962</v>
      </c>
      <c r="G230" s="3">
        <f t="shared" si="6"/>
        <v>106.20473969426546</v>
      </c>
    </row>
    <row r="231" spans="1:7" x14ac:dyDescent="0.25">
      <c r="A231" s="16"/>
      <c r="B231" s="10"/>
      <c r="C231" s="16">
        <v>4480</v>
      </c>
      <c r="D231" s="2" t="s">
        <v>129</v>
      </c>
      <c r="E231" s="3">
        <v>1277</v>
      </c>
      <c r="F231" s="3">
        <v>1501</v>
      </c>
      <c r="G231" s="3">
        <f t="shared" si="6"/>
        <v>117.54111198120596</v>
      </c>
    </row>
    <row r="232" spans="1:7" x14ac:dyDescent="0.25">
      <c r="A232" s="16"/>
      <c r="B232" s="10"/>
      <c r="C232" s="16">
        <v>4700</v>
      </c>
      <c r="D232" s="2" t="s">
        <v>124</v>
      </c>
      <c r="E232" s="3">
        <v>4780</v>
      </c>
      <c r="F232" s="3">
        <v>4812</v>
      </c>
      <c r="G232" s="3">
        <f t="shared" si="6"/>
        <v>100.66945606694561</v>
      </c>
    </row>
    <row r="233" spans="1:7" x14ac:dyDescent="0.25">
      <c r="A233" s="16"/>
      <c r="B233" s="10"/>
      <c r="C233" s="16">
        <v>6050</v>
      </c>
      <c r="D233" s="2" t="s">
        <v>101</v>
      </c>
      <c r="E233" s="3">
        <v>277278.90999999997</v>
      </c>
      <c r="F233" s="3">
        <v>0</v>
      </c>
      <c r="G233" s="3">
        <f t="shared" ref="G233:G264" si="7">F233/E233%</f>
        <v>0</v>
      </c>
    </row>
    <row r="234" spans="1:7" ht="15.75" x14ac:dyDescent="0.25">
      <c r="A234" s="15" t="s">
        <v>4</v>
      </c>
      <c r="B234" s="11">
        <v>80101</v>
      </c>
      <c r="C234" s="15"/>
      <c r="D234" s="4" t="s">
        <v>52</v>
      </c>
      <c r="E234" s="5">
        <f>SUM(E212:E233)</f>
        <v>5877036.21</v>
      </c>
      <c r="F234" s="5">
        <f>SUM(F212:F233)</f>
        <v>5654318</v>
      </c>
      <c r="G234" s="5">
        <f t="shared" si="7"/>
        <v>96.210365190178067</v>
      </c>
    </row>
    <row r="235" spans="1:7" x14ac:dyDescent="0.25">
      <c r="A235" s="16"/>
      <c r="B235" s="10">
        <v>80103</v>
      </c>
      <c r="C235" s="16">
        <v>3020</v>
      </c>
      <c r="D235" s="2" t="s">
        <v>119</v>
      </c>
      <c r="E235" s="3">
        <v>26000</v>
      </c>
      <c r="F235" s="3">
        <v>25200</v>
      </c>
      <c r="G235" s="3">
        <f t="shared" si="7"/>
        <v>96.92307692307692</v>
      </c>
    </row>
    <row r="236" spans="1:7" x14ac:dyDescent="0.25">
      <c r="A236" s="16"/>
      <c r="B236" s="10"/>
      <c r="C236" s="16">
        <v>4010</v>
      </c>
      <c r="D236" s="2" t="s">
        <v>10</v>
      </c>
      <c r="E236" s="3">
        <v>229620</v>
      </c>
      <c r="F236" s="3">
        <v>216300</v>
      </c>
      <c r="G236" s="3">
        <f t="shared" si="7"/>
        <v>94.199111575646725</v>
      </c>
    </row>
    <row r="237" spans="1:7" x14ac:dyDescent="0.25">
      <c r="A237" s="16"/>
      <c r="B237" s="10"/>
      <c r="C237" s="16">
        <v>4040</v>
      </c>
      <c r="D237" s="2" t="s">
        <v>120</v>
      </c>
      <c r="E237" s="3">
        <v>11340</v>
      </c>
      <c r="F237" s="3">
        <v>14200</v>
      </c>
      <c r="G237" s="3">
        <f t="shared" si="7"/>
        <v>125.22045855379189</v>
      </c>
    </row>
    <row r="238" spans="1:7" x14ac:dyDescent="0.25">
      <c r="A238" s="16"/>
      <c r="B238" s="10"/>
      <c r="C238" s="16">
        <v>4110</v>
      </c>
      <c r="D238" s="2" t="s">
        <v>103</v>
      </c>
      <c r="E238" s="3">
        <v>39440</v>
      </c>
      <c r="F238" s="3">
        <v>40600</v>
      </c>
      <c r="G238" s="3">
        <f t="shared" si="7"/>
        <v>102.94117647058825</v>
      </c>
    </row>
    <row r="239" spans="1:7" x14ac:dyDescent="0.25">
      <c r="A239" s="16"/>
      <c r="B239" s="10"/>
      <c r="C239" s="16">
        <v>4120</v>
      </c>
      <c r="D239" s="2" t="s">
        <v>104</v>
      </c>
      <c r="E239" s="3">
        <v>6470</v>
      </c>
      <c r="F239" s="3">
        <v>6250</v>
      </c>
      <c r="G239" s="3">
        <f t="shared" si="7"/>
        <v>96.599690880989172</v>
      </c>
    </row>
    <row r="240" spans="1:7" x14ac:dyDescent="0.25">
      <c r="A240" s="16"/>
      <c r="B240" s="10"/>
      <c r="C240" s="16">
        <v>4170</v>
      </c>
      <c r="D240" s="2" t="s">
        <v>110</v>
      </c>
      <c r="E240" s="3">
        <v>900</v>
      </c>
      <c r="F240" s="3">
        <v>900</v>
      </c>
      <c r="G240" s="3">
        <f t="shared" si="7"/>
        <v>100</v>
      </c>
    </row>
    <row r="241" spans="1:7" x14ac:dyDescent="0.25">
      <c r="A241" s="16"/>
      <c r="B241" s="10"/>
      <c r="C241" s="16">
        <v>4210</v>
      </c>
      <c r="D241" s="2" t="s">
        <v>111</v>
      </c>
      <c r="E241" s="3">
        <v>35500</v>
      </c>
      <c r="F241" s="3">
        <v>5600</v>
      </c>
      <c r="G241" s="3">
        <f t="shared" si="7"/>
        <v>15.774647887323944</v>
      </c>
    </row>
    <row r="242" spans="1:7" x14ac:dyDescent="0.25">
      <c r="A242" s="16"/>
      <c r="B242" s="10"/>
      <c r="C242" s="16">
        <v>4240</v>
      </c>
      <c r="D242" s="2" t="s">
        <v>140</v>
      </c>
      <c r="E242" s="3">
        <v>9946</v>
      </c>
      <c r="F242" s="3">
        <v>2400</v>
      </c>
      <c r="G242" s="3">
        <f t="shared" si="7"/>
        <v>24.130303639654134</v>
      </c>
    </row>
    <row r="243" spans="1:7" x14ac:dyDescent="0.25">
      <c r="A243" s="16"/>
      <c r="B243" s="10"/>
      <c r="C243" s="16">
        <v>4260</v>
      </c>
      <c r="D243" s="2" t="s">
        <v>107</v>
      </c>
      <c r="E243" s="3">
        <v>24600</v>
      </c>
      <c r="F243" s="3">
        <v>25100</v>
      </c>
      <c r="G243" s="3">
        <f t="shared" si="7"/>
        <v>102.03252032520325</v>
      </c>
    </row>
    <row r="244" spans="1:7" x14ac:dyDescent="0.25">
      <c r="A244" s="16"/>
      <c r="B244" s="10"/>
      <c r="C244" s="16">
        <v>4270</v>
      </c>
      <c r="D244" s="2" t="s">
        <v>105</v>
      </c>
      <c r="E244" s="3">
        <v>1860</v>
      </c>
      <c r="F244" s="3">
        <v>1860</v>
      </c>
      <c r="G244" s="3">
        <f t="shared" si="7"/>
        <v>99.999999999999986</v>
      </c>
    </row>
    <row r="245" spans="1:7" x14ac:dyDescent="0.25">
      <c r="A245" s="16"/>
      <c r="B245" s="10"/>
      <c r="C245" s="16">
        <v>4280</v>
      </c>
      <c r="D245" s="2" t="s">
        <v>127</v>
      </c>
      <c r="E245" s="3">
        <v>500</v>
      </c>
      <c r="F245" s="3">
        <v>500</v>
      </c>
      <c r="G245" s="3">
        <f t="shared" si="7"/>
        <v>100</v>
      </c>
    </row>
    <row r="246" spans="1:7" x14ac:dyDescent="0.25">
      <c r="A246" s="16"/>
      <c r="B246" s="10"/>
      <c r="C246" s="16">
        <v>4300</v>
      </c>
      <c r="D246" s="2" t="s">
        <v>7</v>
      </c>
      <c r="E246" s="3">
        <v>16460</v>
      </c>
      <c r="F246" s="3">
        <v>5315</v>
      </c>
      <c r="G246" s="3">
        <f t="shared" si="7"/>
        <v>32.290400972053462</v>
      </c>
    </row>
    <row r="247" spans="1:7" x14ac:dyDescent="0.25">
      <c r="A247" s="16"/>
      <c r="B247" s="10"/>
      <c r="C247" s="16">
        <v>4360</v>
      </c>
      <c r="D247" s="2" t="s">
        <v>128</v>
      </c>
      <c r="E247" s="3">
        <v>700</v>
      </c>
      <c r="F247" s="3">
        <v>700</v>
      </c>
      <c r="G247" s="3">
        <f t="shared" si="7"/>
        <v>100</v>
      </c>
    </row>
    <row r="248" spans="1:7" x14ac:dyDescent="0.25">
      <c r="A248" s="16"/>
      <c r="B248" s="10"/>
      <c r="C248" s="16">
        <v>4410</v>
      </c>
      <c r="D248" s="2" t="s">
        <v>121</v>
      </c>
      <c r="E248" s="3">
        <v>200</v>
      </c>
      <c r="F248" s="3">
        <v>200</v>
      </c>
      <c r="G248" s="3">
        <f t="shared" si="7"/>
        <v>100</v>
      </c>
    </row>
    <row r="249" spans="1:7" x14ac:dyDescent="0.25">
      <c r="A249" s="16"/>
      <c r="B249" s="10"/>
      <c r="C249" s="16">
        <v>4430</v>
      </c>
      <c r="D249" s="2" t="s">
        <v>106</v>
      </c>
      <c r="E249" s="3">
        <v>1100</v>
      </c>
      <c r="F249" s="3">
        <v>1110</v>
      </c>
      <c r="G249" s="3">
        <f t="shared" si="7"/>
        <v>100.90909090909091</v>
      </c>
    </row>
    <row r="250" spans="1:7" x14ac:dyDescent="0.25">
      <c r="A250" s="16"/>
      <c r="B250" s="10"/>
      <c r="C250" s="16">
        <v>4440</v>
      </c>
      <c r="D250" s="2" t="s">
        <v>122</v>
      </c>
      <c r="E250" s="3">
        <v>15104</v>
      </c>
      <c r="F250" s="3">
        <v>14753</v>
      </c>
      <c r="G250" s="3">
        <f t="shared" si="7"/>
        <v>97.676112288135599</v>
      </c>
    </row>
    <row r="251" spans="1:7" ht="15.75" x14ac:dyDescent="0.25">
      <c r="A251" s="15" t="s">
        <v>4</v>
      </c>
      <c r="B251" s="11">
        <v>80103</v>
      </c>
      <c r="C251" s="15"/>
      <c r="D251" s="4" t="s">
        <v>53</v>
      </c>
      <c r="E251" s="5">
        <f>SUM(E235:E250)</f>
        <v>419740</v>
      </c>
      <c r="F251" s="5">
        <f>SUM(F235:F250)</f>
        <v>360988</v>
      </c>
      <c r="G251" s="5">
        <f t="shared" si="7"/>
        <v>86.002763615571553</v>
      </c>
    </row>
    <row r="252" spans="1:7" x14ac:dyDescent="0.25">
      <c r="A252" s="16"/>
      <c r="B252" s="10">
        <v>80104</v>
      </c>
      <c r="C252" s="16">
        <v>2310</v>
      </c>
      <c r="D252" s="2" t="s">
        <v>141</v>
      </c>
      <c r="E252" s="3">
        <v>67000</v>
      </c>
      <c r="F252" s="3">
        <v>70000</v>
      </c>
      <c r="G252" s="3">
        <f t="shared" si="7"/>
        <v>104.4776119402985</v>
      </c>
    </row>
    <row r="253" spans="1:7" x14ac:dyDescent="0.25">
      <c r="A253" s="16"/>
      <c r="B253" s="10"/>
      <c r="C253" s="16">
        <v>3020</v>
      </c>
      <c r="D253" s="2" t="s">
        <v>119</v>
      </c>
      <c r="E253" s="3">
        <v>60800</v>
      </c>
      <c r="F253" s="3">
        <v>58700</v>
      </c>
      <c r="G253" s="3">
        <f t="shared" si="7"/>
        <v>96.546052631578945</v>
      </c>
    </row>
    <row r="254" spans="1:7" x14ac:dyDescent="0.25">
      <c r="A254" s="16"/>
      <c r="B254" s="10"/>
      <c r="C254" s="16">
        <v>4010</v>
      </c>
      <c r="D254" s="2" t="s">
        <v>10</v>
      </c>
      <c r="E254" s="3">
        <v>1010215</v>
      </c>
      <c r="F254" s="3">
        <v>979500</v>
      </c>
      <c r="G254" s="3">
        <f t="shared" si="7"/>
        <v>96.959558113866848</v>
      </c>
    </row>
    <row r="255" spans="1:7" x14ac:dyDescent="0.25">
      <c r="A255" s="16"/>
      <c r="B255" s="10"/>
      <c r="C255" s="16">
        <v>4040</v>
      </c>
      <c r="D255" s="2" t="s">
        <v>120</v>
      </c>
      <c r="E255" s="3">
        <v>79756</v>
      </c>
      <c r="F255" s="3">
        <v>81300</v>
      </c>
      <c r="G255" s="3">
        <f t="shared" si="7"/>
        <v>101.9359045087517</v>
      </c>
    </row>
    <row r="256" spans="1:7" x14ac:dyDescent="0.25">
      <c r="A256" s="16"/>
      <c r="B256" s="10"/>
      <c r="C256" s="16">
        <v>4110</v>
      </c>
      <c r="D256" s="2" t="s">
        <v>103</v>
      </c>
      <c r="E256" s="3">
        <v>192600</v>
      </c>
      <c r="F256" s="3">
        <v>189600</v>
      </c>
      <c r="G256" s="3">
        <f t="shared" si="7"/>
        <v>98.442367601246104</v>
      </c>
    </row>
    <row r="257" spans="1:7" x14ac:dyDescent="0.25">
      <c r="A257" s="16"/>
      <c r="B257" s="10"/>
      <c r="C257" s="16">
        <v>4120</v>
      </c>
      <c r="D257" s="2" t="s">
        <v>104</v>
      </c>
      <c r="E257" s="3">
        <v>25778</v>
      </c>
      <c r="F257" s="3">
        <v>26500</v>
      </c>
      <c r="G257" s="3">
        <f t="shared" si="7"/>
        <v>102.80083792381102</v>
      </c>
    </row>
    <row r="258" spans="1:7" x14ac:dyDescent="0.25">
      <c r="A258" s="16"/>
      <c r="B258" s="10"/>
      <c r="C258" s="16">
        <v>4170</v>
      </c>
      <c r="D258" s="2" t="s">
        <v>110</v>
      </c>
      <c r="E258" s="3">
        <v>6100</v>
      </c>
      <c r="F258" s="3">
        <v>6100</v>
      </c>
      <c r="G258" s="3">
        <f t="shared" si="7"/>
        <v>100</v>
      </c>
    </row>
    <row r="259" spans="1:7" x14ac:dyDescent="0.25">
      <c r="A259" s="16"/>
      <c r="B259" s="10"/>
      <c r="C259" s="16">
        <v>4210</v>
      </c>
      <c r="D259" s="2" t="s">
        <v>111</v>
      </c>
      <c r="E259" s="3">
        <v>55671</v>
      </c>
      <c r="F259" s="3">
        <v>45600</v>
      </c>
      <c r="G259" s="3">
        <f t="shared" si="7"/>
        <v>81.909791453359915</v>
      </c>
    </row>
    <row r="260" spans="1:7" x14ac:dyDescent="0.25">
      <c r="A260" s="16"/>
      <c r="B260" s="10"/>
      <c r="C260" s="16">
        <v>4220</v>
      </c>
      <c r="D260" s="2" t="s">
        <v>132</v>
      </c>
      <c r="E260" s="3">
        <v>53800</v>
      </c>
      <c r="F260" s="3">
        <v>57900</v>
      </c>
      <c r="G260" s="3">
        <f t="shared" si="7"/>
        <v>107.62081784386618</v>
      </c>
    </row>
    <row r="261" spans="1:7" x14ac:dyDescent="0.25">
      <c r="A261" s="16"/>
      <c r="B261" s="10"/>
      <c r="C261" s="16">
        <v>4240</v>
      </c>
      <c r="D261" s="2" t="s">
        <v>140</v>
      </c>
      <c r="E261" s="3">
        <v>28600</v>
      </c>
      <c r="F261" s="3">
        <v>29200</v>
      </c>
      <c r="G261" s="3">
        <f t="shared" si="7"/>
        <v>102.09790209790209</v>
      </c>
    </row>
    <row r="262" spans="1:7" x14ac:dyDescent="0.25">
      <c r="A262" s="16"/>
      <c r="B262" s="10"/>
      <c r="C262" s="16">
        <v>4260</v>
      </c>
      <c r="D262" s="2" t="s">
        <v>107</v>
      </c>
      <c r="E262" s="3">
        <v>79500</v>
      </c>
      <c r="F262" s="3">
        <v>74800</v>
      </c>
      <c r="G262" s="3">
        <f t="shared" si="7"/>
        <v>94.088050314465406</v>
      </c>
    </row>
    <row r="263" spans="1:7" x14ac:dyDescent="0.25">
      <c r="A263" s="16"/>
      <c r="B263" s="10"/>
      <c r="C263" s="16">
        <v>4270</v>
      </c>
      <c r="D263" s="2" t="s">
        <v>105</v>
      </c>
      <c r="E263" s="3">
        <v>35187</v>
      </c>
      <c r="F263" s="3">
        <v>16100</v>
      </c>
      <c r="G263" s="3">
        <f t="shared" si="7"/>
        <v>45.755534714525247</v>
      </c>
    </row>
    <row r="264" spans="1:7" x14ac:dyDescent="0.25">
      <c r="A264" s="16"/>
      <c r="B264" s="10"/>
      <c r="C264" s="16">
        <v>4280</v>
      </c>
      <c r="D264" s="2" t="s">
        <v>127</v>
      </c>
      <c r="E264" s="3">
        <v>1770</v>
      </c>
      <c r="F264" s="3">
        <v>1800</v>
      </c>
      <c r="G264" s="3">
        <f t="shared" si="7"/>
        <v>101.69491525423729</v>
      </c>
    </row>
    <row r="265" spans="1:7" x14ac:dyDescent="0.25">
      <c r="A265" s="16"/>
      <c r="B265" s="10"/>
      <c r="C265" s="16">
        <v>4300</v>
      </c>
      <c r="D265" s="2" t="s">
        <v>7</v>
      </c>
      <c r="E265" s="3">
        <v>28000</v>
      </c>
      <c r="F265" s="3">
        <v>29500</v>
      </c>
      <c r="G265" s="3">
        <f t="shared" ref="G265:G271" si="8">F265/E265%</f>
        <v>105.35714285714286</v>
      </c>
    </row>
    <row r="266" spans="1:7" x14ac:dyDescent="0.25">
      <c r="A266" s="16"/>
      <c r="B266" s="10"/>
      <c r="C266" s="16">
        <v>4360</v>
      </c>
      <c r="D266" s="2" t="s">
        <v>128</v>
      </c>
      <c r="E266" s="3">
        <v>5180</v>
      </c>
      <c r="F266" s="3">
        <v>5160</v>
      </c>
      <c r="G266" s="3">
        <f t="shared" si="8"/>
        <v>99.613899613899619</v>
      </c>
    </row>
    <row r="267" spans="1:7" x14ac:dyDescent="0.25">
      <c r="A267" s="16"/>
      <c r="B267" s="10"/>
      <c r="C267" s="16">
        <v>4390</v>
      </c>
      <c r="D267" s="2" t="s">
        <v>115</v>
      </c>
      <c r="E267" s="3">
        <v>300</v>
      </c>
      <c r="F267" s="3">
        <v>300</v>
      </c>
      <c r="G267" s="3">
        <f t="shared" si="8"/>
        <v>100</v>
      </c>
    </row>
    <row r="268" spans="1:7" x14ac:dyDescent="0.25">
      <c r="A268" s="16"/>
      <c r="B268" s="10"/>
      <c r="C268" s="16">
        <v>4410</v>
      </c>
      <c r="D268" s="2" t="s">
        <v>121</v>
      </c>
      <c r="E268" s="3">
        <v>4470</v>
      </c>
      <c r="F268" s="3">
        <v>4550</v>
      </c>
      <c r="G268" s="3">
        <f t="shared" si="8"/>
        <v>101.78970917225951</v>
      </c>
    </row>
    <row r="269" spans="1:7" x14ac:dyDescent="0.25">
      <c r="A269" s="16"/>
      <c r="B269" s="10"/>
      <c r="C269" s="16">
        <v>4430</v>
      </c>
      <c r="D269" s="2" t="s">
        <v>106</v>
      </c>
      <c r="E269" s="3">
        <v>7630</v>
      </c>
      <c r="F269" s="3">
        <v>6860</v>
      </c>
      <c r="G269" s="3">
        <f t="shared" si="8"/>
        <v>89.908256880733944</v>
      </c>
    </row>
    <row r="270" spans="1:7" x14ac:dyDescent="0.25">
      <c r="A270" s="16"/>
      <c r="B270" s="10"/>
      <c r="C270" s="16">
        <v>4440</v>
      </c>
      <c r="D270" s="2" t="s">
        <v>122</v>
      </c>
      <c r="E270" s="3">
        <v>54907</v>
      </c>
      <c r="F270" s="3">
        <v>56000</v>
      </c>
      <c r="G270" s="3">
        <f t="shared" si="8"/>
        <v>101.99063871637495</v>
      </c>
    </row>
    <row r="271" spans="1:7" x14ac:dyDescent="0.25">
      <c r="A271" s="16"/>
      <c r="B271" s="10"/>
      <c r="C271" s="16">
        <v>4700</v>
      </c>
      <c r="D271" s="2" t="s">
        <v>124</v>
      </c>
      <c r="E271" s="3">
        <v>3310</v>
      </c>
      <c r="F271" s="3">
        <v>3370</v>
      </c>
      <c r="G271" s="3">
        <f t="shared" si="8"/>
        <v>101.81268882175226</v>
      </c>
    </row>
    <row r="272" spans="1:7" x14ac:dyDescent="0.25">
      <c r="A272" s="16"/>
      <c r="B272" s="10"/>
      <c r="C272" s="16">
        <v>6060</v>
      </c>
      <c r="D272" s="2" t="s">
        <v>113</v>
      </c>
      <c r="E272" s="3">
        <v>0</v>
      </c>
      <c r="F272" s="3">
        <v>0</v>
      </c>
      <c r="G272" s="3">
        <v>0</v>
      </c>
    </row>
    <row r="273" spans="1:7" ht="15.75" x14ac:dyDescent="0.25">
      <c r="A273" s="15" t="s">
        <v>4</v>
      </c>
      <c r="B273" s="11">
        <v>80104</v>
      </c>
      <c r="C273" s="15"/>
      <c r="D273" s="4" t="s">
        <v>54</v>
      </c>
      <c r="E273" s="5">
        <f>SUM(E252:E272)</f>
        <v>1800574</v>
      </c>
      <c r="F273" s="5">
        <f>SUM(F252:F272)</f>
        <v>1742840</v>
      </c>
      <c r="G273" s="5">
        <f t="shared" ref="G273:G308" si="9">F273/E273%</f>
        <v>96.79357804788917</v>
      </c>
    </row>
    <row r="274" spans="1:7" x14ac:dyDescent="0.25">
      <c r="A274" s="16"/>
      <c r="B274" s="10">
        <v>80110</v>
      </c>
      <c r="C274" s="16">
        <v>3020</v>
      </c>
      <c r="D274" s="2" t="s">
        <v>119</v>
      </c>
      <c r="E274" s="3">
        <v>120772</v>
      </c>
      <c r="F274" s="3">
        <v>126700</v>
      </c>
      <c r="G274" s="3">
        <f t="shared" si="9"/>
        <v>104.90842248203225</v>
      </c>
    </row>
    <row r="275" spans="1:7" x14ac:dyDescent="0.25">
      <c r="A275" s="16"/>
      <c r="B275" s="10"/>
      <c r="C275" s="16">
        <v>3240</v>
      </c>
      <c r="D275" s="2" t="s">
        <v>139</v>
      </c>
      <c r="E275" s="3">
        <v>6070</v>
      </c>
      <c r="F275" s="3">
        <v>6160</v>
      </c>
      <c r="G275" s="3">
        <f t="shared" si="9"/>
        <v>101.4827018121911</v>
      </c>
    </row>
    <row r="276" spans="1:7" x14ac:dyDescent="0.25">
      <c r="A276" s="16"/>
      <c r="B276" s="10"/>
      <c r="C276" s="16">
        <v>4010</v>
      </c>
      <c r="D276" s="2" t="s">
        <v>10</v>
      </c>
      <c r="E276" s="3">
        <v>1281931</v>
      </c>
      <c r="F276" s="3">
        <v>1400000</v>
      </c>
      <c r="G276" s="3">
        <f t="shared" si="9"/>
        <v>109.2102461052896</v>
      </c>
    </row>
    <row r="277" spans="1:7" x14ac:dyDescent="0.25">
      <c r="A277" s="16"/>
      <c r="B277" s="10"/>
      <c r="C277" s="16">
        <v>4040</v>
      </c>
      <c r="D277" s="2" t="s">
        <v>120</v>
      </c>
      <c r="E277" s="3">
        <v>105059</v>
      </c>
      <c r="F277" s="3">
        <v>117764</v>
      </c>
      <c r="G277" s="3">
        <f t="shared" si="9"/>
        <v>112.09320477065269</v>
      </c>
    </row>
    <row r="278" spans="1:7" x14ac:dyDescent="0.25">
      <c r="A278" s="16"/>
      <c r="B278" s="10"/>
      <c r="C278" s="16">
        <v>4110</v>
      </c>
      <c r="D278" s="2" t="s">
        <v>103</v>
      </c>
      <c r="E278" s="3">
        <v>251891</v>
      </c>
      <c r="F278" s="3">
        <v>267400</v>
      </c>
      <c r="G278" s="3">
        <f t="shared" si="9"/>
        <v>106.15702823840471</v>
      </c>
    </row>
    <row r="279" spans="1:7" x14ac:dyDescent="0.25">
      <c r="A279" s="16"/>
      <c r="B279" s="10"/>
      <c r="C279" s="16">
        <v>4120</v>
      </c>
      <c r="D279" s="2" t="s">
        <v>104</v>
      </c>
      <c r="E279" s="3">
        <v>31488</v>
      </c>
      <c r="F279" s="3">
        <v>35583</v>
      </c>
      <c r="G279" s="3">
        <f t="shared" si="9"/>
        <v>113.00495426829268</v>
      </c>
    </row>
    <row r="280" spans="1:7" x14ac:dyDescent="0.25">
      <c r="A280" s="16"/>
      <c r="B280" s="10"/>
      <c r="C280" s="16">
        <v>4140</v>
      </c>
      <c r="D280" s="2" t="s">
        <v>126</v>
      </c>
      <c r="E280" s="3">
        <v>3200</v>
      </c>
      <c r="F280" s="3">
        <v>3700</v>
      </c>
      <c r="G280" s="3">
        <f t="shared" si="9"/>
        <v>115.625</v>
      </c>
    </row>
    <row r="281" spans="1:7" x14ac:dyDescent="0.25">
      <c r="A281" s="16"/>
      <c r="B281" s="10"/>
      <c r="C281" s="16">
        <v>4170</v>
      </c>
      <c r="D281" s="2" t="s">
        <v>110</v>
      </c>
      <c r="E281" s="3">
        <v>5506</v>
      </c>
      <c r="F281" s="3">
        <v>5520</v>
      </c>
      <c r="G281" s="3">
        <f t="shared" si="9"/>
        <v>100.25426807119506</v>
      </c>
    </row>
    <row r="282" spans="1:7" x14ac:dyDescent="0.25">
      <c r="A282" s="16"/>
      <c r="B282" s="10"/>
      <c r="C282" s="16">
        <v>4210</v>
      </c>
      <c r="D282" s="2" t="s">
        <v>111</v>
      </c>
      <c r="E282" s="3">
        <v>30207.66</v>
      </c>
      <c r="F282" s="3">
        <v>28400</v>
      </c>
      <c r="G282" s="3">
        <f t="shared" si="9"/>
        <v>94.015888685187804</v>
      </c>
    </row>
    <row r="283" spans="1:7" x14ac:dyDescent="0.25">
      <c r="A283" s="16"/>
      <c r="B283" s="10"/>
      <c r="C283" s="16">
        <v>4220</v>
      </c>
      <c r="D283" s="2" t="s">
        <v>132</v>
      </c>
      <c r="E283" s="3">
        <v>6790</v>
      </c>
      <c r="F283" s="3">
        <v>5652</v>
      </c>
      <c r="G283" s="3">
        <f t="shared" si="9"/>
        <v>83.240058910161991</v>
      </c>
    </row>
    <row r="284" spans="1:7" x14ac:dyDescent="0.25">
      <c r="A284" s="16"/>
      <c r="B284" s="10"/>
      <c r="C284" s="16">
        <v>4240</v>
      </c>
      <c r="D284" s="2" t="s">
        <v>140</v>
      </c>
      <c r="E284" s="3">
        <v>31901.65</v>
      </c>
      <c r="F284" s="3">
        <v>6535</v>
      </c>
      <c r="G284" s="3">
        <f t="shared" si="9"/>
        <v>20.484833856556008</v>
      </c>
    </row>
    <row r="285" spans="1:7" x14ac:dyDescent="0.25">
      <c r="A285" s="16"/>
      <c r="B285" s="10"/>
      <c r="C285" s="16">
        <v>4260</v>
      </c>
      <c r="D285" s="2" t="s">
        <v>107</v>
      </c>
      <c r="E285" s="3">
        <v>111330</v>
      </c>
      <c r="F285" s="3">
        <v>94436</v>
      </c>
      <c r="G285" s="3">
        <f t="shared" si="9"/>
        <v>84.825294170484156</v>
      </c>
    </row>
    <row r="286" spans="1:7" x14ac:dyDescent="0.25">
      <c r="A286" s="16"/>
      <c r="B286" s="10"/>
      <c r="C286" s="16">
        <v>4270</v>
      </c>
      <c r="D286" s="2" t="s">
        <v>105</v>
      </c>
      <c r="E286" s="3">
        <v>15280</v>
      </c>
      <c r="F286" s="3">
        <v>15615</v>
      </c>
      <c r="G286" s="3">
        <f t="shared" si="9"/>
        <v>102.19240837696334</v>
      </c>
    </row>
    <row r="287" spans="1:7" x14ac:dyDescent="0.25">
      <c r="A287" s="16"/>
      <c r="B287" s="10"/>
      <c r="C287" s="16">
        <v>4280</v>
      </c>
      <c r="D287" s="2" t="s">
        <v>127</v>
      </c>
      <c r="E287" s="3">
        <v>2200</v>
      </c>
      <c r="F287" s="3">
        <v>2320</v>
      </c>
      <c r="G287" s="3">
        <f t="shared" si="9"/>
        <v>105.45454545454545</v>
      </c>
    </row>
    <row r="288" spans="1:7" x14ac:dyDescent="0.25">
      <c r="A288" s="16"/>
      <c r="B288" s="10"/>
      <c r="C288" s="16">
        <v>4300</v>
      </c>
      <c r="D288" s="2" t="s">
        <v>7</v>
      </c>
      <c r="E288" s="3">
        <v>21600</v>
      </c>
      <c r="F288" s="3">
        <v>22178</v>
      </c>
      <c r="G288" s="3">
        <f t="shared" si="9"/>
        <v>102.67592592592592</v>
      </c>
    </row>
    <row r="289" spans="1:7" x14ac:dyDescent="0.25">
      <c r="A289" s="16"/>
      <c r="B289" s="10"/>
      <c r="C289" s="16">
        <v>4360</v>
      </c>
      <c r="D289" s="2" t="s">
        <v>128</v>
      </c>
      <c r="E289" s="3">
        <v>3462</v>
      </c>
      <c r="F289" s="3">
        <v>3288</v>
      </c>
      <c r="G289" s="3">
        <f t="shared" si="9"/>
        <v>94.974003466204508</v>
      </c>
    </row>
    <row r="290" spans="1:7" x14ac:dyDescent="0.25">
      <c r="A290" s="16"/>
      <c r="B290" s="10"/>
      <c r="C290" s="16">
        <v>4410</v>
      </c>
      <c r="D290" s="2" t="s">
        <v>121</v>
      </c>
      <c r="E290" s="3">
        <v>3791</v>
      </c>
      <c r="F290" s="3">
        <v>3924</v>
      </c>
      <c r="G290" s="3">
        <f t="shared" si="9"/>
        <v>103.50830915325773</v>
      </c>
    </row>
    <row r="291" spans="1:7" x14ac:dyDescent="0.25">
      <c r="A291" s="16"/>
      <c r="B291" s="10"/>
      <c r="C291" s="16">
        <v>4430</v>
      </c>
      <c r="D291" s="2" t="s">
        <v>106</v>
      </c>
      <c r="E291" s="3">
        <v>8966</v>
      </c>
      <c r="F291" s="3">
        <v>10649</v>
      </c>
      <c r="G291" s="3">
        <f t="shared" si="9"/>
        <v>118.77091233548963</v>
      </c>
    </row>
    <row r="292" spans="1:7" x14ac:dyDescent="0.25">
      <c r="A292" s="16"/>
      <c r="B292" s="10"/>
      <c r="C292" s="16">
        <v>4440</v>
      </c>
      <c r="D292" s="2" t="s">
        <v>122</v>
      </c>
      <c r="E292" s="3">
        <v>70343</v>
      </c>
      <c r="F292" s="3">
        <v>67970</v>
      </c>
      <c r="G292" s="3">
        <f t="shared" si="9"/>
        <v>96.626530002985376</v>
      </c>
    </row>
    <row r="293" spans="1:7" x14ac:dyDescent="0.25">
      <c r="A293" s="16"/>
      <c r="B293" s="10"/>
      <c r="C293" s="16">
        <v>4700</v>
      </c>
      <c r="D293" s="2" t="s">
        <v>121</v>
      </c>
      <c r="E293" s="3">
        <v>2305</v>
      </c>
      <c r="F293" s="3">
        <v>2309</v>
      </c>
      <c r="G293" s="3">
        <f t="shared" si="9"/>
        <v>100.17353579175705</v>
      </c>
    </row>
    <row r="294" spans="1:7" ht="15.75" x14ac:dyDescent="0.25">
      <c r="A294" s="15" t="s">
        <v>4</v>
      </c>
      <c r="B294" s="11">
        <v>80110</v>
      </c>
      <c r="C294" s="15"/>
      <c r="D294" s="4" t="s">
        <v>55</v>
      </c>
      <c r="E294" s="5">
        <f>SUM(E274:E293)</f>
        <v>2114093.3099999996</v>
      </c>
      <c r="F294" s="5">
        <f>SUM(F274:F293)</f>
        <v>2226103</v>
      </c>
      <c r="G294" s="5">
        <f t="shared" si="9"/>
        <v>105.29823775848382</v>
      </c>
    </row>
    <row r="295" spans="1:7" x14ac:dyDescent="0.25">
      <c r="A295" s="16"/>
      <c r="B295" s="10">
        <v>80113</v>
      </c>
      <c r="C295" s="16">
        <v>3020</v>
      </c>
      <c r="D295" s="2" t="s">
        <v>119</v>
      </c>
      <c r="E295" s="3">
        <v>2100</v>
      </c>
      <c r="F295" s="3">
        <v>2100</v>
      </c>
      <c r="G295" s="3">
        <f t="shared" si="9"/>
        <v>100</v>
      </c>
    </row>
    <row r="296" spans="1:7" x14ac:dyDescent="0.25">
      <c r="A296" s="16"/>
      <c r="B296" s="10"/>
      <c r="C296" s="16">
        <v>4010</v>
      </c>
      <c r="D296" s="2" t="s">
        <v>10</v>
      </c>
      <c r="E296" s="3">
        <v>160000</v>
      </c>
      <c r="F296" s="3">
        <v>172000</v>
      </c>
      <c r="G296" s="3">
        <f t="shared" si="9"/>
        <v>107.5</v>
      </c>
    </row>
    <row r="297" spans="1:7" x14ac:dyDescent="0.25">
      <c r="A297" s="16"/>
      <c r="B297" s="10"/>
      <c r="C297" s="16">
        <v>4040</v>
      </c>
      <c r="D297" s="2" t="s">
        <v>120</v>
      </c>
      <c r="E297" s="3">
        <v>12479</v>
      </c>
      <c r="F297" s="3">
        <v>13500</v>
      </c>
      <c r="G297" s="3">
        <f t="shared" si="9"/>
        <v>108.18174533215802</v>
      </c>
    </row>
    <row r="298" spans="1:7" x14ac:dyDescent="0.25">
      <c r="A298" s="16"/>
      <c r="B298" s="10"/>
      <c r="C298" s="16">
        <v>4110</v>
      </c>
      <c r="D298" s="2" t="s">
        <v>103</v>
      </c>
      <c r="E298" s="3">
        <v>31900</v>
      </c>
      <c r="F298" s="3">
        <v>31000</v>
      </c>
      <c r="G298" s="3">
        <f t="shared" si="9"/>
        <v>97.178683385579944</v>
      </c>
    </row>
    <row r="299" spans="1:7" x14ac:dyDescent="0.25">
      <c r="A299" s="16"/>
      <c r="B299" s="10"/>
      <c r="C299" s="16">
        <v>4120</v>
      </c>
      <c r="D299" s="2" t="s">
        <v>104</v>
      </c>
      <c r="E299" s="3">
        <v>4600</v>
      </c>
      <c r="F299" s="3">
        <v>4400</v>
      </c>
      <c r="G299" s="3">
        <f t="shared" si="9"/>
        <v>95.652173913043484</v>
      </c>
    </row>
    <row r="300" spans="1:7" x14ac:dyDescent="0.25">
      <c r="A300" s="16"/>
      <c r="B300" s="10"/>
      <c r="C300" s="16">
        <v>4170</v>
      </c>
      <c r="D300" s="2" t="s">
        <v>110</v>
      </c>
      <c r="E300" s="3">
        <v>21400</v>
      </c>
      <c r="F300" s="3">
        <v>22000</v>
      </c>
      <c r="G300" s="3">
        <f t="shared" si="9"/>
        <v>102.80373831775701</v>
      </c>
    </row>
    <row r="301" spans="1:7" x14ac:dyDescent="0.25">
      <c r="A301" s="16"/>
      <c r="B301" s="10"/>
      <c r="C301" s="16">
        <v>4210</v>
      </c>
      <c r="D301" s="2" t="s">
        <v>111</v>
      </c>
      <c r="E301" s="3">
        <v>150000</v>
      </c>
      <c r="F301" s="3">
        <v>150000</v>
      </c>
      <c r="G301" s="3">
        <f t="shared" si="9"/>
        <v>100</v>
      </c>
    </row>
    <row r="302" spans="1:7" x14ac:dyDescent="0.25">
      <c r="A302" s="16"/>
      <c r="B302" s="10"/>
      <c r="C302" s="16">
        <v>4270</v>
      </c>
      <c r="D302" s="2" t="s">
        <v>105</v>
      </c>
      <c r="E302" s="3">
        <v>40000</v>
      </c>
      <c r="F302" s="3">
        <v>40000</v>
      </c>
      <c r="G302" s="3">
        <f t="shared" si="9"/>
        <v>100</v>
      </c>
    </row>
    <row r="303" spans="1:7" x14ac:dyDescent="0.25">
      <c r="A303" s="16"/>
      <c r="B303" s="10"/>
      <c r="C303" s="16">
        <v>4280</v>
      </c>
      <c r="D303" s="2" t="s">
        <v>127</v>
      </c>
      <c r="E303" s="3">
        <v>500</v>
      </c>
      <c r="F303" s="3">
        <v>2000</v>
      </c>
      <c r="G303" s="3">
        <f t="shared" si="9"/>
        <v>400</v>
      </c>
    </row>
    <row r="304" spans="1:7" x14ac:dyDescent="0.25">
      <c r="A304" s="16"/>
      <c r="B304" s="10"/>
      <c r="C304" s="16">
        <v>4300</v>
      </c>
      <c r="D304" s="2" t="s">
        <v>7</v>
      </c>
      <c r="E304" s="3">
        <v>125386</v>
      </c>
      <c r="F304" s="3">
        <v>125000</v>
      </c>
      <c r="G304" s="3">
        <f t="shared" si="9"/>
        <v>99.692150638827314</v>
      </c>
    </row>
    <row r="305" spans="1:7" x14ac:dyDescent="0.25">
      <c r="A305" s="16"/>
      <c r="B305" s="10"/>
      <c r="C305" s="16">
        <v>4430</v>
      </c>
      <c r="D305" s="2" t="s">
        <v>106</v>
      </c>
      <c r="E305" s="3">
        <v>15000</v>
      </c>
      <c r="F305" s="3">
        <v>15000</v>
      </c>
      <c r="G305" s="3">
        <f t="shared" si="9"/>
        <v>100</v>
      </c>
    </row>
    <row r="306" spans="1:7" x14ac:dyDescent="0.25">
      <c r="A306" s="16"/>
      <c r="B306" s="10"/>
      <c r="C306" s="16">
        <v>4440</v>
      </c>
      <c r="D306" s="2" t="s">
        <v>122</v>
      </c>
      <c r="E306" s="3">
        <v>5835</v>
      </c>
      <c r="F306" s="3">
        <v>5835</v>
      </c>
      <c r="G306" s="3">
        <f t="shared" si="9"/>
        <v>100</v>
      </c>
    </row>
    <row r="307" spans="1:7" x14ac:dyDescent="0.25">
      <c r="A307" s="16"/>
      <c r="B307" s="10"/>
      <c r="C307" s="16">
        <v>4780</v>
      </c>
      <c r="D307" s="2" t="s">
        <v>142</v>
      </c>
      <c r="E307" s="3">
        <v>2600</v>
      </c>
      <c r="F307" s="3">
        <v>2700</v>
      </c>
      <c r="G307" s="3">
        <f t="shared" si="9"/>
        <v>103.84615384615384</v>
      </c>
    </row>
    <row r="308" spans="1:7" ht="15.75" x14ac:dyDescent="0.25">
      <c r="A308" s="15" t="s">
        <v>4</v>
      </c>
      <c r="B308" s="11">
        <v>80113</v>
      </c>
      <c r="C308" s="15"/>
      <c r="D308" s="4" t="s">
        <v>56</v>
      </c>
      <c r="E308" s="5">
        <f>SUM(E295:E307)</f>
        <v>571800</v>
      </c>
      <c r="F308" s="5">
        <f>SUM(F295:F307)</f>
        <v>585535</v>
      </c>
      <c r="G308" s="5">
        <f t="shared" si="9"/>
        <v>102.4020636586219</v>
      </c>
    </row>
    <row r="309" spans="1:7" ht="15.75" x14ac:dyDescent="0.25">
      <c r="A309" s="16"/>
      <c r="B309" s="10">
        <v>80145</v>
      </c>
      <c r="C309" s="16">
        <v>4170</v>
      </c>
      <c r="D309" s="2" t="s">
        <v>110</v>
      </c>
      <c r="E309" s="34">
        <v>0</v>
      </c>
      <c r="F309" s="34">
        <v>1000</v>
      </c>
      <c r="G309" s="3">
        <v>0</v>
      </c>
    </row>
    <row r="310" spans="1:7" ht="15.75" x14ac:dyDescent="0.25">
      <c r="A310" s="15" t="s">
        <v>4</v>
      </c>
      <c r="B310" s="11">
        <v>80145</v>
      </c>
      <c r="C310" s="15"/>
      <c r="D310" s="4" t="s">
        <v>57</v>
      </c>
      <c r="E310" s="5">
        <f>SUM(E309)</f>
        <v>0</v>
      </c>
      <c r="F310" s="5">
        <f>SUM(F309)</f>
        <v>1000</v>
      </c>
      <c r="G310" s="5">
        <v>0</v>
      </c>
    </row>
    <row r="311" spans="1:7" x14ac:dyDescent="0.25">
      <c r="A311" s="16"/>
      <c r="B311" s="10">
        <v>80146</v>
      </c>
      <c r="C311" s="16">
        <v>4300</v>
      </c>
      <c r="D311" s="2" t="s">
        <v>7</v>
      </c>
      <c r="E311" s="3">
        <v>16417</v>
      </c>
      <c r="F311" s="3">
        <v>5250</v>
      </c>
      <c r="G311" s="3">
        <f t="shared" ref="G311:G316" si="10">F311/E311%</f>
        <v>31.979046110738871</v>
      </c>
    </row>
    <row r="312" spans="1:7" x14ac:dyDescent="0.25">
      <c r="A312" s="16"/>
      <c r="B312" s="10"/>
      <c r="C312" s="16">
        <v>4410</v>
      </c>
      <c r="D312" s="2" t="s">
        <v>121</v>
      </c>
      <c r="E312" s="3">
        <v>3080</v>
      </c>
      <c r="F312" s="3">
        <v>3150</v>
      </c>
      <c r="G312" s="3">
        <f t="shared" si="10"/>
        <v>102.27272727272727</v>
      </c>
    </row>
    <row r="313" spans="1:7" x14ac:dyDescent="0.25">
      <c r="A313" s="16"/>
      <c r="B313" s="10"/>
      <c r="C313" s="16">
        <v>4700</v>
      </c>
      <c r="D313" s="2" t="s">
        <v>121</v>
      </c>
      <c r="E313" s="3">
        <v>15253</v>
      </c>
      <c r="F313" s="3">
        <v>23808</v>
      </c>
      <c r="G313" s="3">
        <f t="shared" si="10"/>
        <v>156.08732708319675</v>
      </c>
    </row>
    <row r="314" spans="1:7" ht="15.75" x14ac:dyDescent="0.25">
      <c r="A314" s="15" t="s">
        <v>4</v>
      </c>
      <c r="B314" s="11">
        <v>80146</v>
      </c>
      <c r="C314" s="15"/>
      <c r="D314" s="4" t="s">
        <v>58</v>
      </c>
      <c r="E314" s="5">
        <f>SUM(E311:E313)</f>
        <v>34750</v>
      </c>
      <c r="F314" s="5">
        <f>SUM(F311:F313)</f>
        <v>32208</v>
      </c>
      <c r="G314" s="5">
        <f t="shared" si="10"/>
        <v>92.684892086330933</v>
      </c>
    </row>
    <row r="315" spans="1:7" x14ac:dyDescent="0.25">
      <c r="A315" s="16"/>
      <c r="B315" s="10">
        <v>80149</v>
      </c>
      <c r="C315" s="16">
        <v>3020</v>
      </c>
      <c r="D315" s="2" t="s">
        <v>119</v>
      </c>
      <c r="E315" s="3">
        <v>1500</v>
      </c>
      <c r="F315" s="3">
        <v>2100</v>
      </c>
      <c r="G315" s="3">
        <f t="shared" si="10"/>
        <v>140</v>
      </c>
    </row>
    <row r="316" spans="1:7" x14ac:dyDescent="0.25">
      <c r="A316" s="16"/>
      <c r="B316" s="10"/>
      <c r="C316" s="16">
        <v>4010</v>
      </c>
      <c r="D316" s="2" t="s">
        <v>10</v>
      </c>
      <c r="E316" s="3">
        <v>23732</v>
      </c>
      <c r="F316" s="3">
        <v>25000</v>
      </c>
      <c r="G316" s="3">
        <f t="shared" si="10"/>
        <v>105.34299679757289</v>
      </c>
    </row>
    <row r="317" spans="1:7" x14ac:dyDescent="0.25">
      <c r="A317" s="16"/>
      <c r="B317" s="10"/>
      <c r="C317" s="16">
        <v>4040</v>
      </c>
      <c r="D317" s="2" t="s">
        <v>120</v>
      </c>
      <c r="E317" s="3">
        <v>0</v>
      </c>
      <c r="F317" s="3">
        <v>1700</v>
      </c>
      <c r="G317" s="3">
        <v>0</v>
      </c>
    </row>
    <row r="318" spans="1:7" x14ac:dyDescent="0.25">
      <c r="A318" s="16"/>
      <c r="B318" s="10"/>
      <c r="C318" s="16">
        <v>4110</v>
      </c>
      <c r="D318" s="2" t="s">
        <v>103</v>
      </c>
      <c r="E318" s="3">
        <v>4436</v>
      </c>
      <c r="F318" s="3">
        <v>5000</v>
      </c>
      <c r="G318" s="3">
        <f t="shared" ref="G318:G333" si="11">F318/E318%</f>
        <v>112.71415689810641</v>
      </c>
    </row>
    <row r="319" spans="1:7" x14ac:dyDescent="0.25">
      <c r="A319" s="16"/>
      <c r="B319" s="10"/>
      <c r="C319" s="16">
        <v>4120</v>
      </c>
      <c r="D319" s="2" t="s">
        <v>104</v>
      </c>
      <c r="E319" s="3">
        <v>630</v>
      </c>
      <c r="F319" s="3">
        <v>710</v>
      </c>
      <c r="G319" s="3">
        <f t="shared" si="11"/>
        <v>112.6984126984127</v>
      </c>
    </row>
    <row r="320" spans="1:7" ht="29.25" customHeight="1" x14ac:dyDescent="0.25">
      <c r="A320" s="15" t="s">
        <v>4</v>
      </c>
      <c r="B320" s="11">
        <v>80149</v>
      </c>
      <c r="C320" s="15"/>
      <c r="D320" s="27" t="s">
        <v>60</v>
      </c>
      <c r="E320" s="5">
        <f>SUM(E315:E319)</f>
        <v>30298</v>
      </c>
      <c r="F320" s="5">
        <f>SUM(F315:F319)</f>
        <v>34510</v>
      </c>
      <c r="G320" s="5">
        <f t="shared" si="11"/>
        <v>113.90190771668097</v>
      </c>
    </row>
    <row r="321" spans="1:7" x14ac:dyDescent="0.25">
      <c r="A321" s="16"/>
      <c r="B321" s="10">
        <v>80150</v>
      </c>
      <c r="C321" s="16">
        <v>3020</v>
      </c>
      <c r="D321" s="2" t="s">
        <v>119</v>
      </c>
      <c r="E321" s="3">
        <v>8660</v>
      </c>
      <c r="F321" s="3">
        <v>7260</v>
      </c>
      <c r="G321" s="3">
        <f t="shared" si="11"/>
        <v>83.833718244803705</v>
      </c>
    </row>
    <row r="322" spans="1:7" x14ac:dyDescent="0.25">
      <c r="A322" s="16"/>
      <c r="B322" s="10"/>
      <c r="C322" s="16">
        <v>4010</v>
      </c>
      <c r="D322" s="2" t="s">
        <v>10</v>
      </c>
      <c r="E322" s="3">
        <v>161968</v>
      </c>
      <c r="F322" s="3">
        <v>166303</v>
      </c>
      <c r="G322" s="3">
        <f t="shared" si="11"/>
        <v>102.67645460831768</v>
      </c>
    </row>
    <row r="323" spans="1:7" x14ac:dyDescent="0.25">
      <c r="A323" s="16"/>
      <c r="B323" s="10"/>
      <c r="C323" s="16">
        <v>4110</v>
      </c>
      <c r="D323" s="2" t="s">
        <v>103</v>
      </c>
      <c r="E323" s="3">
        <v>31038</v>
      </c>
      <c r="F323" s="3">
        <v>25938</v>
      </c>
      <c r="G323" s="3">
        <f t="shared" si="11"/>
        <v>83.568528900057998</v>
      </c>
    </row>
    <row r="324" spans="1:7" x14ac:dyDescent="0.25">
      <c r="A324" s="16"/>
      <c r="B324" s="10"/>
      <c r="C324" s="16">
        <v>4120</v>
      </c>
      <c r="D324" s="2" t="s">
        <v>104</v>
      </c>
      <c r="E324" s="3">
        <v>4053</v>
      </c>
      <c r="F324" s="3">
        <v>4444</v>
      </c>
      <c r="G324" s="3">
        <f t="shared" si="11"/>
        <v>109.64717493214903</v>
      </c>
    </row>
    <row r="325" spans="1:7" x14ac:dyDescent="0.25">
      <c r="A325" s="16"/>
      <c r="B325" s="10"/>
      <c r="C325" s="16">
        <v>4210</v>
      </c>
      <c r="D325" s="2" t="s">
        <v>111</v>
      </c>
      <c r="E325" s="3">
        <v>11070</v>
      </c>
      <c r="F325" s="3">
        <v>12073</v>
      </c>
      <c r="G325" s="3">
        <f t="shared" si="11"/>
        <v>109.06052393857271</v>
      </c>
    </row>
    <row r="326" spans="1:7" x14ac:dyDescent="0.25">
      <c r="A326" s="16"/>
      <c r="B326" s="10"/>
      <c r="C326" s="16">
        <v>4240</v>
      </c>
      <c r="D326" s="2" t="s">
        <v>140</v>
      </c>
      <c r="E326" s="3">
        <v>29207</v>
      </c>
      <c r="F326" s="3">
        <v>20364</v>
      </c>
      <c r="G326" s="3">
        <f t="shared" si="11"/>
        <v>69.723011606806594</v>
      </c>
    </row>
    <row r="327" spans="1:7" x14ac:dyDescent="0.25">
      <c r="A327" s="16"/>
      <c r="B327" s="10"/>
      <c r="C327" s="16">
        <v>4260</v>
      </c>
      <c r="D327" s="2" t="s">
        <v>107</v>
      </c>
      <c r="E327" s="3">
        <v>7713</v>
      </c>
      <c r="F327" s="3">
        <v>5011</v>
      </c>
      <c r="G327" s="3">
        <f t="shared" si="11"/>
        <v>64.968235446648521</v>
      </c>
    </row>
    <row r="328" spans="1:7" x14ac:dyDescent="0.25">
      <c r="A328" s="16"/>
      <c r="B328" s="10"/>
      <c r="C328" s="16">
        <v>4270</v>
      </c>
      <c r="D328" s="2" t="s">
        <v>105</v>
      </c>
      <c r="E328" s="3">
        <v>1204</v>
      </c>
      <c r="F328" s="3">
        <v>1228</v>
      </c>
      <c r="G328" s="3">
        <f t="shared" si="11"/>
        <v>101.99335548172758</v>
      </c>
    </row>
    <row r="329" spans="1:7" x14ac:dyDescent="0.25">
      <c r="A329" s="16"/>
      <c r="B329" s="10"/>
      <c r="C329" s="16">
        <v>4300</v>
      </c>
      <c r="D329" s="2" t="s">
        <v>7</v>
      </c>
      <c r="E329" s="3">
        <v>16176</v>
      </c>
      <c r="F329" s="3">
        <v>11200</v>
      </c>
      <c r="G329" s="3">
        <f t="shared" si="11"/>
        <v>69.238377843719093</v>
      </c>
    </row>
    <row r="330" spans="1:7" x14ac:dyDescent="0.25">
      <c r="A330" s="16"/>
      <c r="B330" s="10"/>
      <c r="C330" s="16">
        <v>4360</v>
      </c>
      <c r="D330" s="2" t="s">
        <v>128</v>
      </c>
      <c r="E330" s="3">
        <v>336</v>
      </c>
      <c r="F330" s="3">
        <v>343</v>
      </c>
      <c r="G330" s="3">
        <f t="shared" si="11"/>
        <v>102.08333333333334</v>
      </c>
    </row>
    <row r="331" spans="1:7" x14ac:dyDescent="0.25">
      <c r="A331" s="16"/>
      <c r="B331" s="10"/>
      <c r="C331" s="16">
        <v>4430</v>
      </c>
      <c r="D331" s="2" t="s">
        <v>106</v>
      </c>
      <c r="E331" s="3">
        <v>924</v>
      </c>
      <c r="F331" s="3">
        <v>943</v>
      </c>
      <c r="G331" s="3">
        <f t="shared" si="11"/>
        <v>102.05627705627705</v>
      </c>
    </row>
    <row r="332" spans="1:7" x14ac:dyDescent="0.25">
      <c r="A332" s="16"/>
      <c r="B332" s="10"/>
      <c r="C332" s="16">
        <v>4440</v>
      </c>
      <c r="D332" s="2" t="s">
        <v>122</v>
      </c>
      <c r="E332" s="3">
        <v>3695</v>
      </c>
      <c r="F332" s="3">
        <v>0</v>
      </c>
      <c r="G332" s="3">
        <f t="shared" si="11"/>
        <v>0</v>
      </c>
    </row>
    <row r="333" spans="1:7" ht="33" customHeight="1" x14ac:dyDescent="0.25">
      <c r="A333" s="15" t="s">
        <v>4</v>
      </c>
      <c r="B333" s="11">
        <v>80150</v>
      </c>
      <c r="C333" s="15"/>
      <c r="D333" s="27" t="s">
        <v>61</v>
      </c>
      <c r="E333" s="5">
        <f>SUM(E321:E332)</f>
        <v>276044</v>
      </c>
      <c r="F333" s="5">
        <f>SUM(F321:F332)</f>
        <v>255107</v>
      </c>
      <c r="G333" s="5">
        <f t="shared" si="11"/>
        <v>92.41533958354465</v>
      </c>
    </row>
    <row r="334" spans="1:7" ht="16.5" customHeight="1" x14ac:dyDescent="0.25">
      <c r="A334" s="16"/>
      <c r="B334" s="10">
        <v>80151</v>
      </c>
      <c r="C334" s="16">
        <v>4300</v>
      </c>
      <c r="D334" s="2" t="s">
        <v>7</v>
      </c>
      <c r="E334" s="3">
        <v>0</v>
      </c>
      <c r="F334" s="3">
        <v>10400</v>
      </c>
      <c r="G334" s="3">
        <v>0</v>
      </c>
    </row>
    <row r="335" spans="1:7" ht="15.75" customHeight="1" x14ac:dyDescent="0.25">
      <c r="A335" s="15" t="s">
        <v>4</v>
      </c>
      <c r="B335" s="11">
        <v>80151</v>
      </c>
      <c r="C335" s="15"/>
      <c r="D335" s="27" t="s">
        <v>63</v>
      </c>
      <c r="E335" s="5">
        <f>SUM(E334)</f>
        <v>0</v>
      </c>
      <c r="F335" s="5">
        <f>SUM(F334)</f>
        <v>10400</v>
      </c>
      <c r="G335" s="5">
        <v>0</v>
      </c>
    </row>
    <row r="336" spans="1:7" x14ac:dyDescent="0.25">
      <c r="A336" s="16"/>
      <c r="B336" s="10">
        <v>80195</v>
      </c>
      <c r="C336" s="16">
        <v>4170</v>
      </c>
      <c r="D336" s="2" t="s">
        <v>110</v>
      </c>
      <c r="E336" s="3">
        <v>5140</v>
      </c>
      <c r="F336" s="3">
        <v>0</v>
      </c>
      <c r="G336" s="3">
        <f t="shared" ref="G336:G342" si="12">F336/E336%</f>
        <v>0</v>
      </c>
    </row>
    <row r="337" spans="1:7" x14ac:dyDescent="0.25">
      <c r="A337" s="16"/>
      <c r="B337" s="10"/>
      <c r="C337" s="16">
        <v>4300</v>
      </c>
      <c r="D337" s="2" t="s">
        <v>7</v>
      </c>
      <c r="E337" s="3">
        <v>5310</v>
      </c>
      <c r="F337" s="3">
        <v>5420</v>
      </c>
      <c r="G337" s="3">
        <f t="shared" si="12"/>
        <v>102.07156308851224</v>
      </c>
    </row>
    <row r="338" spans="1:7" x14ac:dyDescent="0.25">
      <c r="A338" s="16"/>
      <c r="B338" s="10"/>
      <c r="C338" s="16">
        <v>4430</v>
      </c>
      <c r="D338" s="2" t="s">
        <v>106</v>
      </c>
      <c r="E338" s="3">
        <v>21270</v>
      </c>
      <c r="F338" s="3">
        <v>21610</v>
      </c>
      <c r="G338" s="3">
        <f t="shared" si="12"/>
        <v>101.59849553361542</v>
      </c>
    </row>
    <row r="339" spans="1:7" x14ac:dyDescent="0.25">
      <c r="A339" s="16"/>
      <c r="B339" s="10"/>
      <c r="C339" s="16">
        <v>4440</v>
      </c>
      <c r="D339" s="2" t="s">
        <v>122</v>
      </c>
      <c r="E339" s="3">
        <v>72453</v>
      </c>
      <c r="F339" s="3">
        <v>75298</v>
      </c>
      <c r="G339" s="3">
        <f t="shared" si="12"/>
        <v>103.92668350516887</v>
      </c>
    </row>
    <row r="340" spans="1:7" ht="15.75" x14ac:dyDescent="0.25">
      <c r="A340" s="15" t="s">
        <v>4</v>
      </c>
      <c r="B340" s="11">
        <v>80195</v>
      </c>
      <c r="C340" s="15"/>
      <c r="D340" s="4" t="s">
        <v>28</v>
      </c>
      <c r="E340" s="5">
        <f>SUM(E336:E339)</f>
        <v>104173</v>
      </c>
      <c r="F340" s="5">
        <f>SUM(F336:F339)</f>
        <v>102328</v>
      </c>
      <c r="G340" s="5">
        <f t="shared" si="12"/>
        <v>98.22890768241291</v>
      </c>
    </row>
    <row r="341" spans="1:7" ht="15.75" x14ac:dyDescent="0.25">
      <c r="A341" s="17">
        <v>801</v>
      </c>
      <c r="B341" s="12"/>
      <c r="C341" s="17"/>
      <c r="D341" s="6" t="s">
        <v>62</v>
      </c>
      <c r="E341" s="7">
        <f>E234+E251+E273+E294+E308+E310+E314+E320+E333+E335+E340</f>
        <v>11228508.52</v>
      </c>
      <c r="F341" s="7">
        <f>F234+F251+F273+F294+F308+F310+F314+F320+F333+F335+F340</f>
        <v>11005337</v>
      </c>
      <c r="G341" s="7">
        <f t="shared" si="12"/>
        <v>98.01245624383246</v>
      </c>
    </row>
    <row r="342" spans="1:7" x14ac:dyDescent="0.25">
      <c r="A342" s="16"/>
      <c r="B342" s="10">
        <v>85111</v>
      </c>
      <c r="C342" s="16">
        <v>6220</v>
      </c>
      <c r="D342" s="2" t="s">
        <v>143</v>
      </c>
      <c r="E342" s="3">
        <v>20000</v>
      </c>
      <c r="F342" s="3">
        <v>0</v>
      </c>
      <c r="G342" s="3">
        <f t="shared" si="12"/>
        <v>0</v>
      </c>
    </row>
    <row r="343" spans="1:7" x14ac:dyDescent="0.25">
      <c r="A343" s="16"/>
      <c r="B343" s="10"/>
      <c r="C343" s="16">
        <v>6300</v>
      </c>
      <c r="D343" s="2" t="s">
        <v>144</v>
      </c>
      <c r="E343" s="3">
        <v>0</v>
      </c>
      <c r="F343" s="3">
        <v>0</v>
      </c>
      <c r="G343" s="3">
        <v>0</v>
      </c>
    </row>
    <row r="344" spans="1:7" ht="15.75" x14ac:dyDescent="0.25">
      <c r="A344" s="15" t="s">
        <v>4</v>
      </c>
      <c r="B344" s="11">
        <v>85111</v>
      </c>
      <c r="C344" s="15"/>
      <c r="D344" s="4" t="s">
        <v>64</v>
      </c>
      <c r="E344" s="5">
        <f>SUM(E342:E343)</f>
        <v>20000</v>
      </c>
      <c r="F344" s="5">
        <f>SUM(F342:F343)</f>
        <v>0</v>
      </c>
      <c r="G344" s="5">
        <f t="shared" ref="G344:G373" si="13">F344/E344%</f>
        <v>0</v>
      </c>
    </row>
    <row r="345" spans="1:7" x14ac:dyDescent="0.25">
      <c r="A345" s="16"/>
      <c r="B345" s="10">
        <v>85153</v>
      </c>
      <c r="C345" s="16">
        <v>4300</v>
      </c>
      <c r="D345" s="2" t="s">
        <v>7</v>
      </c>
      <c r="E345" s="3">
        <v>2500</v>
      </c>
      <c r="F345" s="3">
        <v>1500</v>
      </c>
      <c r="G345" s="3">
        <f t="shared" si="13"/>
        <v>60</v>
      </c>
    </row>
    <row r="346" spans="1:7" ht="15.75" x14ac:dyDescent="0.25">
      <c r="A346" s="15" t="s">
        <v>4</v>
      </c>
      <c r="B346" s="11">
        <v>85153</v>
      </c>
      <c r="C346" s="15"/>
      <c r="D346" s="4" t="s">
        <v>65</v>
      </c>
      <c r="E346" s="5">
        <f>SUM(E345)</f>
        <v>2500</v>
      </c>
      <c r="F346" s="5">
        <f>SUM(F345)</f>
        <v>1500</v>
      </c>
      <c r="G346" s="5">
        <f t="shared" si="13"/>
        <v>60</v>
      </c>
    </row>
    <row r="347" spans="1:7" x14ac:dyDescent="0.25">
      <c r="A347" s="16"/>
      <c r="B347" s="10">
        <v>85154</v>
      </c>
      <c r="C347" s="16">
        <v>4110</v>
      </c>
      <c r="D347" s="2" t="s">
        <v>103</v>
      </c>
      <c r="E347" s="3">
        <v>1227.27</v>
      </c>
      <c r="F347" s="3">
        <v>2300</v>
      </c>
      <c r="G347" s="3">
        <f t="shared" si="13"/>
        <v>187.40782386923823</v>
      </c>
    </row>
    <row r="348" spans="1:7" x14ac:dyDescent="0.25">
      <c r="A348" s="16"/>
      <c r="B348" s="10"/>
      <c r="C348" s="16">
        <v>4120</v>
      </c>
      <c r="D348" s="2" t="s">
        <v>104</v>
      </c>
      <c r="E348" s="3">
        <v>330</v>
      </c>
      <c r="F348" s="3">
        <v>330</v>
      </c>
      <c r="G348" s="3">
        <f t="shared" si="13"/>
        <v>100</v>
      </c>
    </row>
    <row r="349" spans="1:7" x14ac:dyDescent="0.25">
      <c r="A349" s="16"/>
      <c r="B349" s="10"/>
      <c r="C349" s="16">
        <v>4170</v>
      </c>
      <c r="D349" s="2" t="s">
        <v>110</v>
      </c>
      <c r="E349" s="3">
        <v>15450</v>
      </c>
      <c r="F349" s="3">
        <v>32500</v>
      </c>
      <c r="G349" s="3">
        <f t="shared" si="13"/>
        <v>210.35598705501619</v>
      </c>
    </row>
    <row r="350" spans="1:7" x14ac:dyDescent="0.25">
      <c r="A350" s="16"/>
      <c r="B350" s="10"/>
      <c r="C350" s="16">
        <v>4210</v>
      </c>
      <c r="D350" s="2" t="s">
        <v>111</v>
      </c>
      <c r="E350" s="3">
        <v>6111.45</v>
      </c>
      <c r="F350" s="3">
        <v>8000</v>
      </c>
      <c r="G350" s="3">
        <f t="shared" si="13"/>
        <v>130.90183180750887</v>
      </c>
    </row>
    <row r="351" spans="1:7" x14ac:dyDescent="0.25">
      <c r="A351" s="16"/>
      <c r="B351" s="10"/>
      <c r="C351" s="16">
        <v>4220</v>
      </c>
      <c r="D351" s="2" t="s">
        <v>132</v>
      </c>
      <c r="E351" s="3">
        <v>6302.65</v>
      </c>
      <c r="F351" s="3">
        <v>8000</v>
      </c>
      <c r="G351" s="3">
        <f t="shared" si="13"/>
        <v>126.93073548428042</v>
      </c>
    </row>
    <row r="352" spans="1:7" x14ac:dyDescent="0.25">
      <c r="A352" s="16"/>
      <c r="B352" s="10"/>
      <c r="C352" s="16">
        <v>4240</v>
      </c>
      <c r="D352" s="2" t="s">
        <v>140</v>
      </c>
      <c r="E352" s="3">
        <v>1774.1</v>
      </c>
      <c r="F352" s="3">
        <v>2000</v>
      </c>
      <c r="G352" s="3">
        <f t="shared" si="13"/>
        <v>112.7332168423426</v>
      </c>
    </row>
    <row r="353" spans="1:7" x14ac:dyDescent="0.25">
      <c r="A353" s="16"/>
      <c r="B353" s="10"/>
      <c r="C353" s="16">
        <v>4300</v>
      </c>
      <c r="D353" s="2" t="s">
        <v>7</v>
      </c>
      <c r="E353" s="3">
        <v>7275.5</v>
      </c>
      <c r="F353" s="3">
        <v>12000</v>
      </c>
      <c r="G353" s="3">
        <f t="shared" si="13"/>
        <v>164.93711772386777</v>
      </c>
    </row>
    <row r="354" spans="1:7" ht="15.75" x14ac:dyDescent="0.25">
      <c r="A354" s="15" t="s">
        <v>4</v>
      </c>
      <c r="B354" s="11">
        <v>85154</v>
      </c>
      <c r="C354" s="15"/>
      <c r="D354" s="4" t="s">
        <v>66</v>
      </c>
      <c r="E354" s="5">
        <f>SUM(E347:E353)</f>
        <v>38470.97</v>
      </c>
      <c r="F354" s="5">
        <f>SUM(F347:F353)</f>
        <v>65130</v>
      </c>
      <c r="G354" s="5">
        <f t="shared" si="13"/>
        <v>169.29648511591986</v>
      </c>
    </row>
    <row r="355" spans="1:7" x14ac:dyDescent="0.25">
      <c r="A355" s="16"/>
      <c r="B355" s="10">
        <v>85195</v>
      </c>
      <c r="C355" s="16">
        <v>4210</v>
      </c>
      <c r="D355" s="2" t="s">
        <v>111</v>
      </c>
      <c r="E355" s="3">
        <v>1500</v>
      </c>
      <c r="F355" s="3">
        <v>1500</v>
      </c>
      <c r="G355" s="3">
        <f t="shared" si="13"/>
        <v>100</v>
      </c>
    </row>
    <row r="356" spans="1:7" x14ac:dyDescent="0.25">
      <c r="A356" s="16"/>
      <c r="B356" s="10"/>
      <c r="C356" s="16">
        <v>4280</v>
      </c>
      <c r="D356" s="2" t="s">
        <v>127</v>
      </c>
      <c r="E356" s="3">
        <v>8000</v>
      </c>
      <c r="F356" s="3">
        <v>8000</v>
      </c>
      <c r="G356" s="3">
        <f t="shared" si="13"/>
        <v>100</v>
      </c>
    </row>
    <row r="357" spans="1:7" ht="15.75" x14ac:dyDescent="0.25">
      <c r="A357" s="15" t="s">
        <v>4</v>
      </c>
      <c r="B357" s="11">
        <v>85195</v>
      </c>
      <c r="C357" s="15"/>
      <c r="D357" s="4" t="s">
        <v>28</v>
      </c>
      <c r="E357" s="5">
        <f>SUM(E355:E356)</f>
        <v>9500</v>
      </c>
      <c r="F357" s="5">
        <f>SUM(F355:F356)</f>
        <v>9500</v>
      </c>
      <c r="G357" s="5">
        <f t="shared" si="13"/>
        <v>100</v>
      </c>
    </row>
    <row r="358" spans="1:7" ht="15.75" x14ac:dyDescent="0.25">
      <c r="A358" s="17">
        <v>851</v>
      </c>
      <c r="B358" s="12"/>
      <c r="C358" s="17"/>
      <c r="D358" s="6" t="s">
        <v>67</v>
      </c>
      <c r="E358" s="7">
        <f>E344+E346+E354+E357</f>
        <v>70470.97</v>
      </c>
      <c r="F358" s="7">
        <f>F344+F346+F354+F357</f>
        <v>76130</v>
      </c>
      <c r="G358" s="7">
        <f t="shared" si="13"/>
        <v>108.03029956874441</v>
      </c>
    </row>
    <row r="359" spans="1:7" x14ac:dyDescent="0.25">
      <c r="A359" s="16"/>
      <c r="B359" s="10">
        <v>85201</v>
      </c>
      <c r="C359" s="16">
        <v>4330</v>
      </c>
      <c r="D359" s="2" t="s">
        <v>145</v>
      </c>
      <c r="E359" s="3">
        <v>8000</v>
      </c>
      <c r="F359" s="3">
        <v>8000</v>
      </c>
      <c r="G359" s="3">
        <f t="shared" si="13"/>
        <v>100</v>
      </c>
    </row>
    <row r="360" spans="1:7" ht="15.75" x14ac:dyDescent="0.25">
      <c r="A360" s="15" t="s">
        <v>4</v>
      </c>
      <c r="B360" s="11">
        <v>85201</v>
      </c>
      <c r="C360" s="15"/>
      <c r="D360" s="4" t="s">
        <v>68</v>
      </c>
      <c r="E360" s="5">
        <f>SUM(E359)</f>
        <v>8000</v>
      </c>
      <c r="F360" s="5">
        <f>SUM(F359)</f>
        <v>8000</v>
      </c>
      <c r="G360" s="5">
        <f t="shared" si="13"/>
        <v>100</v>
      </c>
    </row>
    <row r="361" spans="1:7" x14ac:dyDescent="0.25">
      <c r="A361" s="16"/>
      <c r="B361" s="10">
        <v>85202</v>
      </c>
      <c r="C361" s="16">
        <v>4330</v>
      </c>
      <c r="D361" s="2" t="s">
        <v>145</v>
      </c>
      <c r="E361" s="3">
        <v>42000</v>
      </c>
      <c r="F361" s="3">
        <v>50000</v>
      </c>
      <c r="G361" s="3">
        <f t="shared" si="13"/>
        <v>119.04761904761905</v>
      </c>
    </row>
    <row r="362" spans="1:7" ht="15.75" x14ac:dyDescent="0.25">
      <c r="A362" s="15" t="s">
        <v>4</v>
      </c>
      <c r="B362" s="11">
        <v>85202</v>
      </c>
      <c r="C362" s="15"/>
      <c r="D362" s="4" t="s">
        <v>69</v>
      </c>
      <c r="E362" s="5">
        <f>SUM(E361)</f>
        <v>42000</v>
      </c>
      <c r="F362" s="5">
        <f>SUM(F361)</f>
        <v>50000</v>
      </c>
      <c r="G362" s="5">
        <f t="shared" si="13"/>
        <v>119.04761904761905</v>
      </c>
    </row>
    <row r="363" spans="1:7" x14ac:dyDescent="0.25">
      <c r="A363" s="16"/>
      <c r="B363" s="10">
        <v>85204</v>
      </c>
      <c r="C363" s="16">
        <v>3110</v>
      </c>
      <c r="D363" s="2" t="s">
        <v>146</v>
      </c>
      <c r="E363" s="3">
        <v>20000</v>
      </c>
      <c r="F363" s="3">
        <v>15000</v>
      </c>
      <c r="G363" s="3">
        <f t="shared" si="13"/>
        <v>75</v>
      </c>
    </row>
    <row r="364" spans="1:7" ht="15.75" x14ac:dyDescent="0.25">
      <c r="A364" s="15" t="s">
        <v>4</v>
      </c>
      <c r="B364" s="11">
        <v>85204</v>
      </c>
      <c r="C364" s="15"/>
      <c r="D364" s="4" t="s">
        <v>70</v>
      </c>
      <c r="E364" s="5">
        <f>SUM(E363)</f>
        <v>20000</v>
      </c>
      <c r="F364" s="5">
        <f>SUM(F363)</f>
        <v>15000</v>
      </c>
      <c r="G364" s="5">
        <f t="shared" si="13"/>
        <v>75</v>
      </c>
    </row>
    <row r="365" spans="1:7" x14ac:dyDescent="0.25">
      <c r="A365" s="16"/>
      <c r="B365" s="10">
        <v>85205</v>
      </c>
      <c r="C365" s="16">
        <v>4210</v>
      </c>
      <c r="D365" s="2" t="s">
        <v>111</v>
      </c>
      <c r="E365" s="3">
        <v>1000</v>
      </c>
      <c r="F365" s="3">
        <v>1000</v>
      </c>
      <c r="G365" s="3">
        <f t="shared" si="13"/>
        <v>100</v>
      </c>
    </row>
    <row r="366" spans="1:7" x14ac:dyDescent="0.25">
      <c r="A366" s="16"/>
      <c r="B366" s="10"/>
      <c r="C366" s="16">
        <v>4300</v>
      </c>
      <c r="D366" s="2" t="s">
        <v>7</v>
      </c>
      <c r="E366" s="3">
        <v>1000</v>
      </c>
      <c r="F366" s="3">
        <v>1000</v>
      </c>
      <c r="G366" s="3">
        <f t="shared" si="13"/>
        <v>100</v>
      </c>
    </row>
    <row r="367" spans="1:7" x14ac:dyDescent="0.25">
      <c r="A367" s="16"/>
      <c r="B367" s="10"/>
      <c r="C367" s="16">
        <v>4410</v>
      </c>
      <c r="D367" s="2" t="s">
        <v>121</v>
      </c>
      <c r="E367" s="3">
        <v>200</v>
      </c>
      <c r="F367" s="3">
        <v>200</v>
      </c>
      <c r="G367" s="3">
        <f t="shared" si="13"/>
        <v>100</v>
      </c>
    </row>
    <row r="368" spans="1:7" x14ac:dyDescent="0.25">
      <c r="A368" s="16"/>
      <c r="B368" s="10"/>
      <c r="C368" s="16">
        <v>4700</v>
      </c>
      <c r="D368" s="2" t="s">
        <v>124</v>
      </c>
      <c r="E368" s="3">
        <v>1000</v>
      </c>
      <c r="F368" s="3">
        <v>1000</v>
      </c>
      <c r="G368" s="3">
        <f t="shared" si="13"/>
        <v>100</v>
      </c>
    </row>
    <row r="369" spans="1:7" ht="15.75" x14ac:dyDescent="0.25">
      <c r="A369" s="15" t="s">
        <v>4</v>
      </c>
      <c r="B369" s="11">
        <v>85205</v>
      </c>
      <c r="C369" s="15"/>
      <c r="D369" s="4" t="s">
        <v>71</v>
      </c>
      <c r="E369" s="5">
        <f>SUM(E365:E368)</f>
        <v>3200</v>
      </c>
      <c r="F369" s="5">
        <f>SUM(F365:F368)</f>
        <v>3200</v>
      </c>
      <c r="G369" s="5">
        <f t="shared" si="13"/>
        <v>100</v>
      </c>
    </row>
    <row r="370" spans="1:7" x14ac:dyDescent="0.25">
      <c r="A370" s="16"/>
      <c r="B370" s="10">
        <v>85206</v>
      </c>
      <c r="C370" s="16">
        <v>3020</v>
      </c>
      <c r="D370" s="2" t="s">
        <v>119</v>
      </c>
      <c r="E370" s="3">
        <v>600</v>
      </c>
      <c r="F370" s="3">
        <v>600</v>
      </c>
      <c r="G370" s="3">
        <f t="shared" si="13"/>
        <v>100</v>
      </c>
    </row>
    <row r="371" spans="1:7" x14ac:dyDescent="0.25">
      <c r="A371" s="16"/>
      <c r="B371" s="10"/>
      <c r="C371" s="16">
        <v>4010</v>
      </c>
      <c r="D371" s="2" t="s">
        <v>10</v>
      </c>
      <c r="E371" s="3">
        <v>25949</v>
      </c>
      <c r="F371" s="3">
        <v>13775</v>
      </c>
      <c r="G371" s="3">
        <f t="shared" si="13"/>
        <v>53.084897298547148</v>
      </c>
    </row>
    <row r="372" spans="1:7" x14ac:dyDescent="0.25">
      <c r="A372" s="16"/>
      <c r="B372" s="10"/>
      <c r="C372" s="16">
        <v>4040</v>
      </c>
      <c r="D372" s="2" t="s">
        <v>120</v>
      </c>
      <c r="E372" s="3">
        <v>1325</v>
      </c>
      <c r="F372" s="3">
        <v>2205</v>
      </c>
      <c r="G372" s="3">
        <f t="shared" si="13"/>
        <v>166.41509433962264</v>
      </c>
    </row>
    <row r="373" spans="1:7" x14ac:dyDescent="0.25">
      <c r="A373" s="16"/>
      <c r="B373" s="10"/>
      <c r="C373" s="16">
        <v>4110</v>
      </c>
      <c r="D373" s="2" t="s">
        <v>103</v>
      </c>
      <c r="E373" s="3">
        <v>6113.73</v>
      </c>
      <c r="F373" s="3">
        <v>2790</v>
      </c>
      <c r="G373" s="3">
        <f t="shared" si="13"/>
        <v>45.634988787532329</v>
      </c>
    </row>
    <row r="374" spans="1:7" x14ac:dyDescent="0.25">
      <c r="A374" s="16"/>
      <c r="B374" s="10"/>
      <c r="C374" s="16">
        <v>4120</v>
      </c>
      <c r="D374" s="2" t="s">
        <v>104</v>
      </c>
      <c r="E374" s="3">
        <v>0</v>
      </c>
      <c r="F374" s="3">
        <v>150</v>
      </c>
      <c r="G374" s="3">
        <v>0</v>
      </c>
    </row>
    <row r="375" spans="1:7" x14ac:dyDescent="0.25">
      <c r="A375" s="16"/>
      <c r="B375" s="10"/>
      <c r="C375" s="16">
        <v>4170</v>
      </c>
      <c r="D375" s="2" t="s">
        <v>110</v>
      </c>
      <c r="E375" s="3">
        <v>17950</v>
      </c>
      <c r="F375" s="3">
        <v>0</v>
      </c>
      <c r="G375" s="3">
        <f t="shared" ref="G375:G391" si="14">F375/E375%</f>
        <v>0</v>
      </c>
    </row>
    <row r="376" spans="1:7" x14ac:dyDescent="0.25">
      <c r="A376" s="16"/>
      <c r="B376" s="10"/>
      <c r="C376" s="16">
        <v>4210</v>
      </c>
      <c r="D376" s="2" t="s">
        <v>111</v>
      </c>
      <c r="E376" s="3">
        <v>1258.55</v>
      </c>
      <c r="F376" s="3">
        <v>0</v>
      </c>
      <c r="G376" s="3">
        <f t="shared" si="14"/>
        <v>0</v>
      </c>
    </row>
    <row r="377" spans="1:7" x14ac:dyDescent="0.25">
      <c r="A377" s="16"/>
      <c r="B377" s="10"/>
      <c r="C377" s="16">
        <v>4220</v>
      </c>
      <c r="D377" s="2" t="s">
        <v>132</v>
      </c>
      <c r="E377" s="3">
        <v>2047.35</v>
      </c>
      <c r="F377" s="3">
        <v>0</v>
      </c>
      <c r="G377" s="3">
        <f t="shared" si="14"/>
        <v>0</v>
      </c>
    </row>
    <row r="378" spans="1:7" x14ac:dyDescent="0.25">
      <c r="A378" s="16"/>
      <c r="B378" s="10"/>
      <c r="C378" s="16">
        <v>4240</v>
      </c>
      <c r="D378" s="2" t="s">
        <v>140</v>
      </c>
      <c r="E378" s="3">
        <v>225.9</v>
      </c>
      <c r="F378" s="3">
        <v>0</v>
      </c>
      <c r="G378" s="3">
        <f t="shared" si="14"/>
        <v>0</v>
      </c>
    </row>
    <row r="379" spans="1:7" x14ac:dyDescent="0.25">
      <c r="A379" s="16"/>
      <c r="B379" s="10"/>
      <c r="C379" s="16">
        <v>4280</v>
      </c>
      <c r="D379" s="2" t="s">
        <v>127</v>
      </c>
      <c r="E379" s="3">
        <v>160</v>
      </c>
      <c r="F379" s="3">
        <v>0</v>
      </c>
      <c r="G379" s="3">
        <f t="shared" si="14"/>
        <v>0</v>
      </c>
    </row>
    <row r="380" spans="1:7" x14ac:dyDescent="0.25">
      <c r="A380" s="16"/>
      <c r="B380" s="10"/>
      <c r="C380" s="16">
        <v>4300</v>
      </c>
      <c r="D380" s="2" t="s">
        <v>7</v>
      </c>
      <c r="E380" s="3">
        <v>5784.5</v>
      </c>
      <c r="F380" s="3">
        <v>0</v>
      </c>
      <c r="G380" s="3">
        <f t="shared" si="14"/>
        <v>0</v>
      </c>
    </row>
    <row r="381" spans="1:7" x14ac:dyDescent="0.25">
      <c r="A381" s="16"/>
      <c r="B381" s="10"/>
      <c r="C381" s="16">
        <v>4410</v>
      </c>
      <c r="D381" s="2" t="s">
        <v>121</v>
      </c>
      <c r="E381" s="3">
        <v>1600</v>
      </c>
      <c r="F381" s="3">
        <v>1800</v>
      </c>
      <c r="G381" s="3">
        <f t="shared" si="14"/>
        <v>112.5</v>
      </c>
    </row>
    <row r="382" spans="1:7" x14ac:dyDescent="0.25">
      <c r="A382" s="16"/>
      <c r="B382" s="10"/>
      <c r="C382" s="16">
        <v>4440</v>
      </c>
      <c r="D382" s="2" t="s">
        <v>122</v>
      </c>
      <c r="E382" s="3">
        <v>912</v>
      </c>
      <c r="F382" s="3">
        <v>641</v>
      </c>
      <c r="G382" s="3">
        <f t="shared" si="14"/>
        <v>70.285087719298247</v>
      </c>
    </row>
    <row r="383" spans="1:7" ht="15.75" x14ac:dyDescent="0.25">
      <c r="A383" s="15" t="s">
        <v>4</v>
      </c>
      <c r="B383" s="11">
        <v>85206</v>
      </c>
      <c r="C383" s="15"/>
      <c r="D383" s="4" t="s">
        <v>167</v>
      </c>
      <c r="E383" s="5">
        <f>SUM(E370:E382)</f>
        <v>63926.03</v>
      </c>
      <c r="F383" s="5">
        <f>SUM(F370:F382)</f>
        <v>21961</v>
      </c>
      <c r="G383" s="5">
        <f t="shared" si="14"/>
        <v>34.35376794085289</v>
      </c>
    </row>
    <row r="384" spans="1:7" x14ac:dyDescent="0.25">
      <c r="A384" s="16"/>
      <c r="B384" s="10">
        <v>85212</v>
      </c>
      <c r="C384" s="16">
        <v>3020</v>
      </c>
      <c r="D384" s="2" t="s">
        <v>119</v>
      </c>
      <c r="E384" s="3">
        <v>373</v>
      </c>
      <c r="F384" s="3">
        <v>652</v>
      </c>
      <c r="G384" s="3">
        <f t="shared" si="14"/>
        <v>174.79892761394103</v>
      </c>
    </row>
    <row r="385" spans="1:7" x14ac:dyDescent="0.25">
      <c r="A385" s="16"/>
      <c r="B385" s="10"/>
      <c r="C385" s="16">
        <v>3110</v>
      </c>
      <c r="D385" s="2" t="s">
        <v>147</v>
      </c>
      <c r="E385" s="3">
        <v>2526019</v>
      </c>
      <c r="F385" s="3">
        <v>2514734</v>
      </c>
      <c r="G385" s="3">
        <f t="shared" si="14"/>
        <v>99.553249599468572</v>
      </c>
    </row>
    <row r="386" spans="1:7" x14ac:dyDescent="0.25">
      <c r="A386" s="16"/>
      <c r="B386" s="10"/>
      <c r="C386" s="16">
        <v>4010</v>
      </c>
      <c r="D386" s="2" t="s">
        <v>10</v>
      </c>
      <c r="E386" s="3">
        <v>64304</v>
      </c>
      <c r="F386" s="3">
        <v>73553</v>
      </c>
      <c r="G386" s="3">
        <f t="shared" si="14"/>
        <v>114.38324210002489</v>
      </c>
    </row>
    <row r="387" spans="1:7" x14ac:dyDescent="0.25">
      <c r="A387" s="16"/>
      <c r="B387" s="10"/>
      <c r="C387" s="16">
        <v>4040</v>
      </c>
      <c r="D387" s="2" t="s">
        <v>120</v>
      </c>
      <c r="E387" s="3">
        <v>3848</v>
      </c>
      <c r="F387" s="3">
        <v>5468</v>
      </c>
      <c r="G387" s="3">
        <f t="shared" si="14"/>
        <v>142.0997920997921</v>
      </c>
    </row>
    <row r="388" spans="1:7" x14ac:dyDescent="0.25">
      <c r="A388" s="16"/>
      <c r="B388" s="10"/>
      <c r="C388" s="16">
        <v>4110</v>
      </c>
      <c r="D388" s="2" t="s">
        <v>103</v>
      </c>
      <c r="E388" s="3">
        <v>135668</v>
      </c>
      <c r="F388" s="3">
        <v>136555</v>
      </c>
      <c r="G388" s="3">
        <f t="shared" si="14"/>
        <v>100.65380192823658</v>
      </c>
    </row>
    <row r="389" spans="1:7" x14ac:dyDescent="0.25">
      <c r="A389" s="16"/>
      <c r="B389" s="10"/>
      <c r="C389" s="16">
        <v>4120</v>
      </c>
      <c r="D389" s="2" t="s">
        <v>104</v>
      </c>
      <c r="E389" s="3">
        <v>1705</v>
      </c>
      <c r="F389" s="3">
        <v>1761</v>
      </c>
      <c r="G389" s="3">
        <f t="shared" si="14"/>
        <v>103.28445747800586</v>
      </c>
    </row>
    <row r="390" spans="1:7" x14ac:dyDescent="0.25">
      <c r="A390" s="16"/>
      <c r="B390" s="10"/>
      <c r="C390" s="16">
        <v>4170</v>
      </c>
      <c r="D390" s="2" t="s">
        <v>110</v>
      </c>
      <c r="E390" s="3">
        <v>550</v>
      </c>
      <c r="F390" s="3">
        <v>550</v>
      </c>
      <c r="G390" s="3">
        <f t="shared" si="14"/>
        <v>100</v>
      </c>
    </row>
    <row r="391" spans="1:7" x14ac:dyDescent="0.25">
      <c r="A391" s="16"/>
      <c r="B391" s="10"/>
      <c r="C391" s="16">
        <v>4210</v>
      </c>
      <c r="D391" s="2" t="s">
        <v>111</v>
      </c>
      <c r="E391" s="3">
        <v>15981</v>
      </c>
      <c r="F391" s="3">
        <v>3100</v>
      </c>
      <c r="G391" s="3">
        <f t="shared" si="14"/>
        <v>19.398035166760529</v>
      </c>
    </row>
    <row r="392" spans="1:7" x14ac:dyDescent="0.25">
      <c r="A392" s="16"/>
      <c r="B392" s="10"/>
      <c r="C392" s="16">
        <v>4260</v>
      </c>
      <c r="D392" s="2" t="s">
        <v>107</v>
      </c>
      <c r="E392" s="3">
        <v>0</v>
      </c>
      <c r="F392" s="3">
        <v>1058</v>
      </c>
      <c r="G392" s="3">
        <v>0</v>
      </c>
    </row>
    <row r="393" spans="1:7" x14ac:dyDescent="0.25">
      <c r="A393" s="16"/>
      <c r="B393" s="10"/>
      <c r="C393" s="16">
        <v>4300</v>
      </c>
      <c r="D393" s="2" t="s">
        <v>7</v>
      </c>
      <c r="E393" s="3">
        <v>3700</v>
      </c>
      <c r="F393" s="3">
        <v>2909</v>
      </c>
      <c r="G393" s="3">
        <f t="shared" ref="G393:G401" si="15">F393/E393%</f>
        <v>78.621621621621628</v>
      </c>
    </row>
    <row r="394" spans="1:7" x14ac:dyDescent="0.25">
      <c r="A394" s="16"/>
      <c r="B394" s="10"/>
      <c r="C394" s="16">
        <v>4360</v>
      </c>
      <c r="D394" s="2" t="s">
        <v>128</v>
      </c>
      <c r="E394" s="3">
        <v>1200</v>
      </c>
      <c r="F394" s="3">
        <v>1020</v>
      </c>
      <c r="G394" s="3">
        <f t="shared" si="15"/>
        <v>85</v>
      </c>
    </row>
    <row r="395" spans="1:7" x14ac:dyDescent="0.25">
      <c r="A395" s="16"/>
      <c r="B395" s="10"/>
      <c r="C395" s="16">
        <v>4410</v>
      </c>
      <c r="D395" s="2" t="s">
        <v>121</v>
      </c>
      <c r="E395" s="3">
        <v>234</v>
      </c>
      <c r="F395" s="3">
        <v>280</v>
      </c>
      <c r="G395" s="3">
        <f t="shared" si="15"/>
        <v>119.65811965811966</v>
      </c>
    </row>
    <row r="396" spans="1:7" x14ac:dyDescent="0.25">
      <c r="A396" s="16"/>
      <c r="B396" s="10"/>
      <c r="C396" s="16">
        <v>4430</v>
      </c>
      <c r="D396" s="2" t="s">
        <v>106</v>
      </c>
      <c r="E396" s="3">
        <v>1100</v>
      </c>
      <c r="F396" s="3">
        <v>1600</v>
      </c>
      <c r="G396" s="3">
        <f t="shared" si="15"/>
        <v>145.45454545454547</v>
      </c>
    </row>
    <row r="397" spans="1:7" x14ac:dyDescent="0.25">
      <c r="A397" s="16"/>
      <c r="B397" s="10"/>
      <c r="C397" s="16">
        <v>4440</v>
      </c>
      <c r="D397" s="2" t="s">
        <v>122</v>
      </c>
      <c r="E397" s="3">
        <v>1695</v>
      </c>
      <c r="F397" s="3">
        <v>1641</v>
      </c>
      <c r="G397" s="3">
        <f t="shared" si="15"/>
        <v>96.814159292035399</v>
      </c>
    </row>
    <row r="398" spans="1:7" x14ac:dyDescent="0.25">
      <c r="A398" s="16"/>
      <c r="B398" s="10"/>
      <c r="C398" s="16">
        <v>4610</v>
      </c>
      <c r="D398" s="2" t="s">
        <v>125</v>
      </c>
      <c r="E398" s="3">
        <v>2500</v>
      </c>
      <c r="F398" s="3">
        <v>2500</v>
      </c>
      <c r="G398" s="3">
        <f t="shared" si="15"/>
        <v>100</v>
      </c>
    </row>
    <row r="399" spans="1:7" x14ac:dyDescent="0.25">
      <c r="A399" s="16"/>
      <c r="B399" s="10"/>
      <c r="C399" s="16">
        <v>4700</v>
      </c>
      <c r="D399" s="2" t="s">
        <v>124</v>
      </c>
      <c r="E399" s="3">
        <v>1300</v>
      </c>
      <c r="F399" s="3">
        <v>2020</v>
      </c>
      <c r="G399" s="3">
        <f t="shared" si="15"/>
        <v>155.38461538461539</v>
      </c>
    </row>
    <row r="400" spans="1:7" ht="31.5" x14ac:dyDescent="0.25">
      <c r="A400" s="15" t="s">
        <v>4</v>
      </c>
      <c r="B400" s="11">
        <v>85212</v>
      </c>
      <c r="C400" s="15"/>
      <c r="D400" s="27" t="s">
        <v>72</v>
      </c>
      <c r="E400" s="5">
        <f>SUM(E384:E399)</f>
        <v>2760177</v>
      </c>
      <c r="F400" s="5">
        <f>SUM(F384:F399)</f>
        <v>2749401</v>
      </c>
      <c r="G400" s="5">
        <f t="shared" si="15"/>
        <v>99.60959025453802</v>
      </c>
    </row>
    <row r="401" spans="1:7" x14ac:dyDescent="0.25">
      <c r="A401" s="35"/>
      <c r="B401" s="36">
        <v>85213</v>
      </c>
      <c r="C401" s="35">
        <v>4130</v>
      </c>
      <c r="D401" s="37" t="s">
        <v>154</v>
      </c>
      <c r="E401" s="38">
        <v>21951</v>
      </c>
      <c r="F401" s="38">
        <v>12656</v>
      </c>
      <c r="G401" s="3">
        <f t="shared" si="15"/>
        <v>57.655687667987792</v>
      </c>
    </row>
    <row r="402" spans="1:7" x14ac:dyDescent="0.25">
      <c r="A402" s="35"/>
      <c r="B402" s="36"/>
      <c r="C402" s="35">
        <v>4290</v>
      </c>
      <c r="D402" s="39" t="s">
        <v>155</v>
      </c>
      <c r="E402" s="38">
        <v>0</v>
      </c>
      <c r="F402" s="38">
        <v>500</v>
      </c>
      <c r="G402" s="3">
        <v>0</v>
      </c>
    </row>
    <row r="403" spans="1:7" ht="47.25" x14ac:dyDescent="0.25">
      <c r="A403" s="15" t="s">
        <v>4</v>
      </c>
      <c r="B403" s="11">
        <v>85213</v>
      </c>
      <c r="C403" s="15"/>
      <c r="D403" s="27" t="s">
        <v>73</v>
      </c>
      <c r="E403" s="5">
        <f>SUM(E401:E402)</f>
        <v>21951</v>
      </c>
      <c r="F403" s="5">
        <f>SUM(F401:F402)</f>
        <v>13156</v>
      </c>
      <c r="G403" s="5">
        <f t="shared" ref="G403:G423" si="16">F403/E403%</f>
        <v>59.933488223771128</v>
      </c>
    </row>
    <row r="404" spans="1:7" x14ac:dyDescent="0.25">
      <c r="A404" s="16"/>
      <c r="B404" s="10">
        <v>85214</v>
      </c>
      <c r="C404" s="16">
        <v>3110</v>
      </c>
      <c r="D404" s="2" t="s">
        <v>147</v>
      </c>
      <c r="E404" s="3">
        <v>118000</v>
      </c>
      <c r="F404" s="3">
        <v>106177</v>
      </c>
      <c r="G404" s="3">
        <f t="shared" si="16"/>
        <v>89.980508474576268</v>
      </c>
    </row>
    <row r="405" spans="1:7" ht="15.75" x14ac:dyDescent="0.25">
      <c r="A405" s="15" t="s">
        <v>4</v>
      </c>
      <c r="B405" s="11">
        <v>85214</v>
      </c>
      <c r="C405" s="15"/>
      <c r="D405" s="4" t="s">
        <v>74</v>
      </c>
      <c r="E405" s="5">
        <f>SUM(E404)</f>
        <v>118000</v>
      </c>
      <c r="F405" s="5">
        <f>SUM(F404)</f>
        <v>106177</v>
      </c>
      <c r="G405" s="5">
        <f t="shared" si="16"/>
        <v>89.980508474576268</v>
      </c>
    </row>
    <row r="406" spans="1:7" x14ac:dyDescent="0.25">
      <c r="A406" s="16"/>
      <c r="B406" s="10">
        <v>85215</v>
      </c>
      <c r="C406" s="16">
        <v>3110</v>
      </c>
      <c r="D406" s="2" t="s">
        <v>147</v>
      </c>
      <c r="E406" s="3">
        <v>61446</v>
      </c>
      <c r="F406" s="3">
        <v>60500</v>
      </c>
      <c r="G406" s="3">
        <f t="shared" si="16"/>
        <v>98.460436806301459</v>
      </c>
    </row>
    <row r="407" spans="1:7" x14ac:dyDescent="0.25">
      <c r="A407" s="16"/>
      <c r="B407" s="10"/>
      <c r="C407" s="16">
        <v>4210</v>
      </c>
      <c r="D407" s="2" t="s">
        <v>10</v>
      </c>
      <c r="E407" s="3">
        <v>14</v>
      </c>
      <c r="F407" s="3">
        <v>0</v>
      </c>
      <c r="G407" s="3">
        <f t="shared" si="16"/>
        <v>0</v>
      </c>
    </row>
    <row r="408" spans="1:7" ht="15.75" x14ac:dyDescent="0.25">
      <c r="A408" s="15" t="s">
        <v>4</v>
      </c>
      <c r="B408" s="11">
        <v>85215</v>
      </c>
      <c r="C408" s="15"/>
      <c r="D408" s="4" t="s">
        <v>75</v>
      </c>
      <c r="E408" s="5">
        <f>SUM(E406:E407)</f>
        <v>61460</v>
      </c>
      <c r="F408" s="5">
        <f>SUM(F406:F407)</f>
        <v>60500</v>
      </c>
      <c r="G408" s="5">
        <f t="shared" si="16"/>
        <v>98.438008460787501</v>
      </c>
    </row>
    <row r="409" spans="1:7" x14ac:dyDescent="0.25">
      <c r="A409" s="16"/>
      <c r="B409" s="10">
        <v>85216</v>
      </c>
      <c r="C409" s="16">
        <v>3110</v>
      </c>
      <c r="D409" s="2" t="s">
        <v>147</v>
      </c>
      <c r="E409" s="3">
        <v>19150</v>
      </c>
      <c r="F409" s="3">
        <v>11937</v>
      </c>
      <c r="G409" s="3">
        <f t="shared" si="16"/>
        <v>62.334203655352482</v>
      </c>
    </row>
    <row r="410" spans="1:7" ht="15.75" x14ac:dyDescent="0.25">
      <c r="A410" s="15" t="s">
        <v>4</v>
      </c>
      <c r="B410" s="11">
        <v>85216</v>
      </c>
      <c r="C410" s="15"/>
      <c r="D410" s="4" t="s">
        <v>76</v>
      </c>
      <c r="E410" s="5">
        <f>SUM(E409)</f>
        <v>19150</v>
      </c>
      <c r="F410" s="5">
        <f>SUM(F409)</f>
        <v>11937</v>
      </c>
      <c r="G410" s="5">
        <f t="shared" si="16"/>
        <v>62.334203655352482</v>
      </c>
    </row>
    <row r="411" spans="1:7" x14ac:dyDescent="0.25">
      <c r="A411" s="16"/>
      <c r="B411" s="10">
        <v>85219</v>
      </c>
      <c r="C411" s="16">
        <v>3020</v>
      </c>
      <c r="D411" s="2" t="s">
        <v>119</v>
      </c>
      <c r="E411" s="3">
        <v>3100</v>
      </c>
      <c r="F411" s="3">
        <v>4000</v>
      </c>
      <c r="G411" s="3">
        <f t="shared" si="16"/>
        <v>129.03225806451613</v>
      </c>
    </row>
    <row r="412" spans="1:7" x14ac:dyDescent="0.25">
      <c r="A412" s="16"/>
      <c r="B412" s="10"/>
      <c r="C412" s="16">
        <v>3030</v>
      </c>
      <c r="D412" s="2" t="s">
        <v>123</v>
      </c>
      <c r="E412" s="3">
        <v>6000</v>
      </c>
      <c r="F412" s="3">
        <v>0</v>
      </c>
      <c r="G412" s="3">
        <f t="shared" si="16"/>
        <v>0</v>
      </c>
    </row>
    <row r="413" spans="1:7" x14ac:dyDescent="0.25">
      <c r="A413" s="16"/>
      <c r="B413" s="10"/>
      <c r="C413" s="16">
        <v>4010</v>
      </c>
      <c r="D413" s="2" t="s">
        <v>10</v>
      </c>
      <c r="E413" s="3">
        <v>283206</v>
      </c>
      <c r="F413" s="3">
        <v>317809.90999999997</v>
      </c>
      <c r="G413" s="3">
        <f t="shared" si="16"/>
        <v>112.21863590460653</v>
      </c>
    </row>
    <row r="414" spans="1:7" x14ac:dyDescent="0.25">
      <c r="A414" s="16"/>
      <c r="B414" s="10"/>
      <c r="C414" s="16">
        <v>4040</v>
      </c>
      <c r="D414" s="2" t="s">
        <v>120</v>
      </c>
      <c r="E414" s="3">
        <v>20568</v>
      </c>
      <c r="F414" s="3">
        <v>24131</v>
      </c>
      <c r="G414" s="3">
        <f t="shared" si="16"/>
        <v>117.32302605989887</v>
      </c>
    </row>
    <row r="415" spans="1:7" x14ac:dyDescent="0.25">
      <c r="A415" s="16"/>
      <c r="B415" s="10"/>
      <c r="C415" s="16">
        <v>4110</v>
      </c>
      <c r="D415" s="2" t="s">
        <v>103</v>
      </c>
      <c r="E415" s="3">
        <v>53800</v>
      </c>
      <c r="F415" s="3">
        <v>54572</v>
      </c>
      <c r="G415" s="3">
        <f t="shared" si="16"/>
        <v>101.43494423791822</v>
      </c>
    </row>
    <row r="416" spans="1:7" x14ac:dyDescent="0.25">
      <c r="A416" s="16"/>
      <c r="B416" s="10"/>
      <c r="C416" s="16">
        <v>4120</v>
      </c>
      <c r="D416" s="2" t="s">
        <v>104</v>
      </c>
      <c r="E416" s="3">
        <v>4730</v>
      </c>
      <c r="F416" s="3">
        <v>7657</v>
      </c>
      <c r="G416" s="3">
        <f t="shared" si="16"/>
        <v>161.88160676532772</v>
      </c>
    </row>
    <row r="417" spans="1:7" x14ac:dyDescent="0.25">
      <c r="A417" s="16"/>
      <c r="B417" s="10"/>
      <c r="C417" s="16">
        <v>4170</v>
      </c>
      <c r="D417" s="2" t="s">
        <v>110</v>
      </c>
      <c r="E417" s="3">
        <v>2000</v>
      </c>
      <c r="F417" s="3">
        <v>2800</v>
      </c>
      <c r="G417" s="3">
        <f t="shared" si="16"/>
        <v>140</v>
      </c>
    </row>
    <row r="418" spans="1:7" x14ac:dyDescent="0.25">
      <c r="A418" s="16"/>
      <c r="B418" s="10"/>
      <c r="C418" s="16">
        <v>4210</v>
      </c>
      <c r="D418" s="2" t="s">
        <v>111</v>
      </c>
      <c r="E418" s="3">
        <v>19995</v>
      </c>
      <c r="F418" s="3">
        <v>8800</v>
      </c>
      <c r="G418" s="3">
        <f t="shared" si="16"/>
        <v>44.011002750687673</v>
      </c>
    </row>
    <row r="419" spans="1:7" x14ac:dyDescent="0.25">
      <c r="A419" s="16"/>
      <c r="B419" s="10"/>
      <c r="C419" s="16">
        <v>4260</v>
      </c>
      <c r="D419" s="2" t="s">
        <v>107</v>
      </c>
      <c r="E419" s="3">
        <v>6228</v>
      </c>
      <c r="F419" s="3">
        <v>16228</v>
      </c>
      <c r="G419" s="3">
        <f t="shared" si="16"/>
        <v>260.56518946692358</v>
      </c>
    </row>
    <row r="420" spans="1:7" x14ac:dyDescent="0.25">
      <c r="A420" s="16"/>
      <c r="B420" s="10"/>
      <c r="C420" s="16">
        <v>4270</v>
      </c>
      <c r="D420" s="2" t="s">
        <v>105</v>
      </c>
      <c r="E420" s="3">
        <v>5960</v>
      </c>
      <c r="F420" s="3">
        <v>3100</v>
      </c>
      <c r="G420" s="3">
        <f t="shared" si="16"/>
        <v>52.013422818791945</v>
      </c>
    </row>
    <row r="421" spans="1:7" x14ac:dyDescent="0.25">
      <c r="A421" s="16"/>
      <c r="B421" s="10"/>
      <c r="C421" s="16">
        <v>4280</v>
      </c>
      <c r="D421" s="2" t="s">
        <v>127</v>
      </c>
      <c r="E421" s="3">
        <v>650</v>
      </c>
      <c r="F421" s="3">
        <v>650</v>
      </c>
      <c r="G421" s="3">
        <f t="shared" si="16"/>
        <v>100</v>
      </c>
    </row>
    <row r="422" spans="1:7" x14ac:dyDescent="0.25">
      <c r="A422" s="16"/>
      <c r="B422" s="10"/>
      <c r="C422" s="16">
        <v>4300</v>
      </c>
      <c r="D422" s="2" t="s">
        <v>7</v>
      </c>
      <c r="E422" s="3">
        <v>22000</v>
      </c>
      <c r="F422" s="3">
        <v>22000</v>
      </c>
      <c r="G422" s="3">
        <f t="shared" si="16"/>
        <v>100</v>
      </c>
    </row>
    <row r="423" spans="1:7" x14ac:dyDescent="0.25">
      <c r="A423" s="16"/>
      <c r="B423" s="10"/>
      <c r="C423" s="16">
        <v>4360</v>
      </c>
      <c r="D423" s="2" t="s">
        <v>128</v>
      </c>
      <c r="E423" s="3">
        <v>5800</v>
      </c>
      <c r="F423" s="3">
        <v>4000</v>
      </c>
      <c r="G423" s="3">
        <f t="shared" si="16"/>
        <v>68.965517241379317</v>
      </c>
    </row>
    <row r="424" spans="1:7" x14ac:dyDescent="0.25">
      <c r="A424" s="16"/>
      <c r="B424" s="10"/>
      <c r="C424" s="16">
        <v>4390</v>
      </c>
      <c r="D424" s="2" t="s">
        <v>115</v>
      </c>
      <c r="E424" s="3">
        <v>0</v>
      </c>
      <c r="F424" s="3">
        <v>500</v>
      </c>
      <c r="G424" s="3">
        <v>0</v>
      </c>
    </row>
    <row r="425" spans="1:7" x14ac:dyDescent="0.25">
      <c r="A425" s="16"/>
      <c r="B425" s="10"/>
      <c r="C425" s="16">
        <v>4410</v>
      </c>
      <c r="D425" s="2" t="s">
        <v>121</v>
      </c>
      <c r="E425" s="3">
        <v>5200</v>
      </c>
      <c r="F425" s="3">
        <v>5200</v>
      </c>
      <c r="G425" s="3">
        <f t="shared" ref="G425:G467" si="17">F425/E425%</f>
        <v>100</v>
      </c>
    </row>
    <row r="426" spans="1:7" x14ac:dyDescent="0.25">
      <c r="A426" s="16"/>
      <c r="B426" s="10"/>
      <c r="C426" s="16">
        <v>4430</v>
      </c>
      <c r="D426" s="2" t="s">
        <v>106</v>
      </c>
      <c r="E426" s="3">
        <v>1872</v>
      </c>
      <c r="F426" s="3">
        <v>2500</v>
      </c>
      <c r="G426" s="3">
        <f t="shared" si="17"/>
        <v>133.54700854700855</v>
      </c>
    </row>
    <row r="427" spans="1:7" x14ac:dyDescent="0.25">
      <c r="A427" s="16"/>
      <c r="B427" s="10"/>
      <c r="C427" s="16">
        <v>4440</v>
      </c>
      <c r="D427" s="2" t="s">
        <v>122</v>
      </c>
      <c r="E427" s="3">
        <v>8205</v>
      </c>
      <c r="F427" s="3">
        <v>8205</v>
      </c>
      <c r="G427" s="3">
        <f t="shared" si="17"/>
        <v>100</v>
      </c>
    </row>
    <row r="428" spans="1:7" x14ac:dyDescent="0.25">
      <c r="A428" s="16"/>
      <c r="B428" s="10"/>
      <c r="C428" s="16">
        <v>4700</v>
      </c>
      <c r="D428" s="2" t="s">
        <v>124</v>
      </c>
      <c r="E428" s="3">
        <v>2600</v>
      </c>
      <c r="F428" s="3">
        <v>2600</v>
      </c>
      <c r="G428" s="3">
        <f t="shared" si="17"/>
        <v>100</v>
      </c>
    </row>
    <row r="429" spans="1:7" x14ac:dyDescent="0.25">
      <c r="A429" s="16"/>
      <c r="B429" s="10"/>
      <c r="C429" s="16">
        <v>6050</v>
      </c>
      <c r="D429" s="2" t="s">
        <v>101</v>
      </c>
      <c r="E429" s="3">
        <v>42000</v>
      </c>
      <c r="F429" s="3">
        <v>0</v>
      </c>
      <c r="G429" s="3">
        <f t="shared" si="17"/>
        <v>0</v>
      </c>
    </row>
    <row r="430" spans="1:7" ht="15.75" x14ac:dyDescent="0.25">
      <c r="A430" s="15" t="s">
        <v>4</v>
      </c>
      <c r="B430" s="11">
        <v>85219</v>
      </c>
      <c r="C430" s="15"/>
      <c r="D430" s="4" t="s">
        <v>77</v>
      </c>
      <c r="E430" s="5">
        <f>SUM(E411:E429)</f>
        <v>493914</v>
      </c>
      <c r="F430" s="5">
        <f>SUM(F411:F429)</f>
        <v>484752.91</v>
      </c>
      <c r="G430" s="5">
        <f t="shared" si="17"/>
        <v>98.145205440623258</v>
      </c>
    </row>
    <row r="431" spans="1:7" x14ac:dyDescent="0.25">
      <c r="A431" s="16"/>
      <c r="B431" s="10">
        <v>85228</v>
      </c>
      <c r="C431" s="16">
        <v>4110</v>
      </c>
      <c r="D431" s="2" t="s">
        <v>103</v>
      </c>
      <c r="E431" s="3">
        <v>3000</v>
      </c>
      <c r="F431" s="3">
        <v>3000</v>
      </c>
      <c r="G431" s="3">
        <f t="shared" si="17"/>
        <v>100</v>
      </c>
    </row>
    <row r="432" spans="1:7" x14ac:dyDescent="0.25">
      <c r="A432" s="16"/>
      <c r="B432" s="10"/>
      <c r="C432" s="16">
        <v>4170</v>
      </c>
      <c r="D432" s="2" t="s">
        <v>110</v>
      </c>
      <c r="E432" s="3">
        <v>14500</v>
      </c>
      <c r="F432" s="3">
        <v>15000</v>
      </c>
      <c r="G432" s="3">
        <f t="shared" si="17"/>
        <v>103.44827586206897</v>
      </c>
    </row>
    <row r="433" spans="1:7" x14ac:dyDescent="0.25">
      <c r="A433" s="16"/>
      <c r="B433" s="10"/>
      <c r="C433" s="16">
        <v>4300</v>
      </c>
      <c r="D433" s="2" t="s">
        <v>7</v>
      </c>
      <c r="E433" s="3">
        <v>17349</v>
      </c>
      <c r="F433" s="3">
        <v>16233</v>
      </c>
      <c r="G433" s="3">
        <f t="shared" si="17"/>
        <v>93.567352585163405</v>
      </c>
    </row>
    <row r="434" spans="1:7" ht="15.75" x14ac:dyDescent="0.25">
      <c r="A434" s="15" t="s">
        <v>4</v>
      </c>
      <c r="B434" s="11">
        <v>85228</v>
      </c>
      <c r="C434" s="15"/>
      <c r="D434" s="4" t="s">
        <v>78</v>
      </c>
      <c r="E434" s="5">
        <f>SUM(E431:E433)</f>
        <v>34849</v>
      </c>
      <c r="F434" s="5">
        <f>SUM(F431:F433)</f>
        <v>34233</v>
      </c>
      <c r="G434" s="5">
        <f t="shared" si="17"/>
        <v>98.232373956211077</v>
      </c>
    </row>
    <row r="435" spans="1:7" x14ac:dyDescent="0.25">
      <c r="A435" s="16"/>
      <c r="B435" s="10">
        <v>85232</v>
      </c>
      <c r="C435" s="16">
        <v>2580</v>
      </c>
      <c r="D435" s="2" t="s">
        <v>148</v>
      </c>
      <c r="E435" s="3">
        <v>24960</v>
      </c>
      <c r="F435" s="3">
        <v>26000</v>
      </c>
      <c r="G435" s="3">
        <f t="shared" si="17"/>
        <v>104.16666666666667</v>
      </c>
    </row>
    <row r="436" spans="1:7" ht="15.75" x14ac:dyDescent="0.25">
      <c r="A436" s="15" t="s">
        <v>4</v>
      </c>
      <c r="B436" s="11">
        <v>85232</v>
      </c>
      <c r="C436" s="15"/>
      <c r="D436" s="4" t="s">
        <v>79</v>
      </c>
      <c r="E436" s="5">
        <f>SUM(E435)</f>
        <v>24960</v>
      </c>
      <c r="F436" s="5">
        <f>SUM(F435)</f>
        <v>26000</v>
      </c>
      <c r="G436" s="5">
        <f t="shared" si="17"/>
        <v>104.16666666666667</v>
      </c>
    </row>
    <row r="437" spans="1:7" x14ac:dyDescent="0.25">
      <c r="A437" s="16"/>
      <c r="B437" s="10">
        <v>85295</v>
      </c>
      <c r="C437" s="16">
        <v>3110</v>
      </c>
      <c r="D437" s="2" t="s">
        <v>147</v>
      </c>
      <c r="E437" s="3">
        <v>17800</v>
      </c>
      <c r="F437" s="3">
        <v>10000</v>
      </c>
      <c r="G437" s="3">
        <f t="shared" si="17"/>
        <v>56.179775280898873</v>
      </c>
    </row>
    <row r="438" spans="1:7" x14ac:dyDescent="0.25">
      <c r="A438" s="16"/>
      <c r="B438" s="10"/>
      <c r="C438" s="16">
        <v>4210</v>
      </c>
      <c r="D438" s="2" t="s">
        <v>111</v>
      </c>
      <c r="E438" s="3">
        <v>1314</v>
      </c>
      <c r="F438" s="3">
        <v>0</v>
      </c>
      <c r="G438" s="3">
        <f t="shared" si="17"/>
        <v>0</v>
      </c>
    </row>
    <row r="439" spans="1:7" x14ac:dyDescent="0.25">
      <c r="A439" s="16"/>
      <c r="B439" s="10"/>
      <c r="C439" s="16">
        <v>4220</v>
      </c>
      <c r="D439" s="2" t="s">
        <v>132</v>
      </c>
      <c r="E439" s="3">
        <v>3500</v>
      </c>
      <c r="F439" s="3">
        <v>0</v>
      </c>
      <c r="G439" s="3">
        <f t="shared" si="17"/>
        <v>0</v>
      </c>
    </row>
    <row r="440" spans="1:7" x14ac:dyDescent="0.25">
      <c r="A440" s="16"/>
      <c r="B440" s="10"/>
      <c r="C440" s="16">
        <v>4300</v>
      </c>
      <c r="D440" s="2" t="s">
        <v>7</v>
      </c>
      <c r="E440" s="3">
        <v>60800</v>
      </c>
      <c r="F440" s="3">
        <v>30000</v>
      </c>
      <c r="G440" s="3">
        <f t="shared" si="17"/>
        <v>49.342105263157897</v>
      </c>
    </row>
    <row r="441" spans="1:7" ht="15.75" x14ac:dyDescent="0.25">
      <c r="A441" s="15" t="s">
        <v>4</v>
      </c>
      <c r="B441" s="11">
        <v>85295</v>
      </c>
      <c r="C441" s="15"/>
      <c r="D441" s="4" t="s">
        <v>28</v>
      </c>
      <c r="E441" s="5">
        <f>SUM(E437:E440)</f>
        <v>83414</v>
      </c>
      <c r="F441" s="5">
        <f>SUM(F437:F440)</f>
        <v>40000</v>
      </c>
      <c r="G441" s="5">
        <f t="shared" si="17"/>
        <v>47.95358093365622</v>
      </c>
    </row>
    <row r="442" spans="1:7" ht="15.75" x14ac:dyDescent="0.25">
      <c r="A442" s="17">
        <v>852</v>
      </c>
      <c r="B442" s="12"/>
      <c r="C442" s="17"/>
      <c r="D442" s="6" t="s">
        <v>80</v>
      </c>
      <c r="E442" s="7">
        <v>3755001.03</v>
      </c>
      <c r="F442" s="7">
        <f>F360+F362+F364+F369+F383+F400+F403+F405+F408+F410+F430+F434+F436+F441</f>
        <v>3624317.91</v>
      </c>
      <c r="G442" s="7">
        <f t="shared" si="17"/>
        <v>96.519758078468513</v>
      </c>
    </row>
    <row r="443" spans="1:7" x14ac:dyDescent="0.25">
      <c r="A443" s="16"/>
      <c r="B443" s="10">
        <v>85311</v>
      </c>
      <c r="C443" s="16">
        <v>3020</v>
      </c>
      <c r="D443" s="2" t="s">
        <v>119</v>
      </c>
      <c r="E443" s="3">
        <v>4900</v>
      </c>
      <c r="F443" s="3">
        <v>5000</v>
      </c>
      <c r="G443" s="3">
        <f t="shared" si="17"/>
        <v>102.04081632653062</v>
      </c>
    </row>
    <row r="444" spans="1:7" x14ac:dyDescent="0.25">
      <c r="A444" s="16"/>
      <c r="B444" s="10"/>
      <c r="C444" s="16">
        <v>4010</v>
      </c>
      <c r="D444" s="2" t="s">
        <v>10</v>
      </c>
      <c r="E444" s="3">
        <v>28500.82</v>
      </c>
      <c r="F444" s="3">
        <v>24000</v>
      </c>
      <c r="G444" s="3">
        <f t="shared" si="17"/>
        <v>84.208103486145319</v>
      </c>
    </row>
    <row r="445" spans="1:7" x14ac:dyDescent="0.25">
      <c r="A445" s="16"/>
      <c r="B445" s="10"/>
      <c r="C445" s="16">
        <v>4040</v>
      </c>
      <c r="D445" s="2" t="s">
        <v>120</v>
      </c>
      <c r="E445" s="3">
        <v>800</v>
      </c>
      <c r="F445" s="3">
        <v>1850</v>
      </c>
      <c r="G445" s="3">
        <f t="shared" si="17"/>
        <v>231.25</v>
      </c>
    </row>
    <row r="446" spans="1:7" x14ac:dyDescent="0.25">
      <c r="A446" s="16"/>
      <c r="B446" s="10"/>
      <c r="C446" s="16">
        <v>4110</v>
      </c>
      <c r="D446" s="2" t="s">
        <v>103</v>
      </c>
      <c r="E446" s="3">
        <v>5100</v>
      </c>
      <c r="F446" s="3">
        <v>4500</v>
      </c>
      <c r="G446" s="3">
        <f t="shared" si="17"/>
        <v>88.235294117647058</v>
      </c>
    </row>
    <row r="447" spans="1:7" x14ac:dyDescent="0.25">
      <c r="A447" s="16"/>
      <c r="B447" s="10"/>
      <c r="C447" s="16">
        <v>4120</v>
      </c>
      <c r="D447" s="2" t="s">
        <v>104</v>
      </c>
      <c r="E447" s="3">
        <v>720</v>
      </c>
      <c r="F447" s="3">
        <v>640</v>
      </c>
      <c r="G447" s="3">
        <f t="shared" si="17"/>
        <v>88.888888888888886</v>
      </c>
    </row>
    <row r="448" spans="1:7" x14ac:dyDescent="0.25">
      <c r="A448" s="16"/>
      <c r="B448" s="10"/>
      <c r="C448" s="16">
        <v>4170</v>
      </c>
      <c r="D448" s="2" t="s">
        <v>110</v>
      </c>
      <c r="E448" s="3">
        <v>5000</v>
      </c>
      <c r="F448" s="3">
        <v>4000</v>
      </c>
      <c r="G448" s="3">
        <f t="shared" si="17"/>
        <v>80</v>
      </c>
    </row>
    <row r="449" spans="1:7" x14ac:dyDescent="0.25">
      <c r="A449" s="16"/>
      <c r="B449" s="10"/>
      <c r="C449" s="16">
        <v>4210</v>
      </c>
      <c r="D449" s="2" t="s">
        <v>111</v>
      </c>
      <c r="E449" s="3">
        <v>34094</v>
      </c>
      <c r="F449" s="3">
        <v>35000</v>
      </c>
      <c r="G449" s="3">
        <f t="shared" si="17"/>
        <v>102.65735906611134</v>
      </c>
    </row>
    <row r="450" spans="1:7" x14ac:dyDescent="0.25">
      <c r="A450" s="16"/>
      <c r="B450" s="10"/>
      <c r="C450" s="16">
        <v>4270</v>
      </c>
      <c r="D450" s="2" t="s">
        <v>105</v>
      </c>
      <c r="E450" s="3">
        <v>23400</v>
      </c>
      <c r="F450" s="3">
        <v>24000</v>
      </c>
      <c r="G450" s="3">
        <f t="shared" si="17"/>
        <v>102.56410256410257</v>
      </c>
    </row>
    <row r="451" spans="1:7" x14ac:dyDescent="0.25">
      <c r="A451" s="16"/>
      <c r="B451" s="10"/>
      <c r="C451" s="16">
        <v>4280</v>
      </c>
      <c r="D451" s="2" t="s">
        <v>127</v>
      </c>
      <c r="E451" s="3">
        <v>250</v>
      </c>
      <c r="F451" s="3">
        <v>300</v>
      </c>
      <c r="G451" s="3">
        <f t="shared" si="17"/>
        <v>120</v>
      </c>
    </row>
    <row r="452" spans="1:7" x14ac:dyDescent="0.25">
      <c r="A452" s="16"/>
      <c r="B452" s="10"/>
      <c r="C452" s="16">
        <v>4300</v>
      </c>
      <c r="D452" s="2" t="s">
        <v>7</v>
      </c>
      <c r="E452" s="3">
        <v>20000</v>
      </c>
      <c r="F452" s="3">
        <v>20000</v>
      </c>
      <c r="G452" s="3">
        <f t="shared" si="17"/>
        <v>100</v>
      </c>
    </row>
    <row r="453" spans="1:7" x14ac:dyDescent="0.25">
      <c r="A453" s="16"/>
      <c r="B453" s="10"/>
      <c r="C453" s="16">
        <v>4430</v>
      </c>
      <c r="D453" s="2" t="s">
        <v>106</v>
      </c>
      <c r="E453" s="3">
        <v>8000</v>
      </c>
      <c r="F453" s="3">
        <v>8000</v>
      </c>
      <c r="G453" s="3">
        <f t="shared" si="17"/>
        <v>100</v>
      </c>
    </row>
    <row r="454" spans="1:7" x14ac:dyDescent="0.25">
      <c r="A454" s="16"/>
      <c r="B454" s="10"/>
      <c r="C454" s="16">
        <v>4440</v>
      </c>
      <c r="D454" s="2" t="s">
        <v>122</v>
      </c>
      <c r="E454" s="3">
        <v>2006</v>
      </c>
      <c r="F454" s="3">
        <v>2000</v>
      </c>
      <c r="G454" s="3">
        <f t="shared" si="17"/>
        <v>99.700897308075781</v>
      </c>
    </row>
    <row r="455" spans="1:7" ht="15.75" x14ac:dyDescent="0.25">
      <c r="A455" s="15" t="s">
        <v>4</v>
      </c>
      <c r="B455" s="11">
        <v>85311</v>
      </c>
      <c r="C455" s="15"/>
      <c r="D455" s="4" t="s">
        <v>81</v>
      </c>
      <c r="E455" s="5">
        <f>SUM(E443:E454)</f>
        <v>132770.82</v>
      </c>
      <c r="F455" s="5">
        <f>SUM(F443:F454)</f>
        <v>129290</v>
      </c>
      <c r="G455" s="5">
        <f t="shared" si="17"/>
        <v>97.378324544504579</v>
      </c>
    </row>
    <row r="456" spans="1:7" ht="15.75" x14ac:dyDescent="0.25">
      <c r="A456" s="17">
        <v>853</v>
      </c>
      <c r="B456" s="12">
        <v>85311</v>
      </c>
      <c r="C456" s="17"/>
      <c r="D456" s="6" t="s">
        <v>82</v>
      </c>
      <c r="E456" s="7">
        <v>132770.82</v>
      </c>
      <c r="F456" s="7">
        <f>SUM(F455)</f>
        <v>129290</v>
      </c>
      <c r="G456" s="7">
        <f t="shared" si="17"/>
        <v>97.378324544504579</v>
      </c>
    </row>
    <row r="457" spans="1:7" x14ac:dyDescent="0.25">
      <c r="A457" s="16"/>
      <c r="B457" s="10">
        <v>85412</v>
      </c>
      <c r="C457" s="16">
        <v>4210</v>
      </c>
      <c r="D457" s="2" t="s">
        <v>111</v>
      </c>
      <c r="E457" s="3">
        <v>5200</v>
      </c>
      <c r="F457" s="3">
        <v>5200</v>
      </c>
      <c r="G457" s="3">
        <f t="shared" si="17"/>
        <v>100</v>
      </c>
    </row>
    <row r="458" spans="1:7" x14ac:dyDescent="0.25">
      <c r="A458" s="16"/>
      <c r="B458" s="10"/>
      <c r="C458" s="16">
        <v>4220</v>
      </c>
      <c r="D458" s="2" t="s">
        <v>132</v>
      </c>
      <c r="E458" s="3">
        <v>5492</v>
      </c>
      <c r="F458" s="3">
        <v>5500</v>
      </c>
      <c r="G458" s="3">
        <f t="shared" si="17"/>
        <v>100.1456664238893</v>
      </c>
    </row>
    <row r="459" spans="1:7" x14ac:dyDescent="0.25">
      <c r="A459" s="16"/>
      <c r="B459" s="10"/>
      <c r="C459" s="16">
        <v>4300</v>
      </c>
      <c r="D459" s="2" t="s">
        <v>7</v>
      </c>
      <c r="E459" s="3">
        <v>16018</v>
      </c>
      <c r="F459" s="3">
        <v>16100</v>
      </c>
      <c r="G459" s="3">
        <f t="shared" si="17"/>
        <v>100.51192408540392</v>
      </c>
    </row>
    <row r="460" spans="1:7" ht="15.75" x14ac:dyDescent="0.25">
      <c r="A460" s="15" t="s">
        <v>4</v>
      </c>
      <c r="B460" s="11">
        <v>85412</v>
      </c>
      <c r="C460" s="15"/>
      <c r="D460" s="4" t="s">
        <v>83</v>
      </c>
      <c r="E460" s="5">
        <f>SUM(E457:E459)</f>
        <v>26710</v>
      </c>
      <c r="F460" s="5">
        <f>SUM(F457:F459)</f>
        <v>26800</v>
      </c>
      <c r="G460" s="5">
        <f t="shared" si="17"/>
        <v>100.33695245226507</v>
      </c>
    </row>
    <row r="461" spans="1:7" x14ac:dyDescent="0.25">
      <c r="A461" s="16"/>
      <c r="B461" s="10">
        <v>85415</v>
      </c>
      <c r="C461" s="16">
        <v>3240</v>
      </c>
      <c r="D461" s="2" t="s">
        <v>139</v>
      </c>
      <c r="E461" s="3">
        <v>40809</v>
      </c>
      <c r="F461" s="3">
        <v>20000</v>
      </c>
      <c r="G461" s="3">
        <f t="shared" si="17"/>
        <v>49.008797079075698</v>
      </c>
    </row>
    <row r="462" spans="1:7" x14ac:dyDescent="0.25">
      <c r="A462" s="16"/>
      <c r="B462" s="10"/>
      <c r="C462" s="16">
        <v>3260</v>
      </c>
      <c r="D462" s="2" t="s">
        <v>149</v>
      </c>
      <c r="E462" s="3">
        <v>16987</v>
      </c>
      <c r="F462" s="3">
        <v>0</v>
      </c>
      <c r="G462" s="3">
        <f t="shared" si="17"/>
        <v>0</v>
      </c>
    </row>
    <row r="463" spans="1:7" ht="15.75" x14ac:dyDescent="0.25">
      <c r="A463" s="15" t="s">
        <v>4</v>
      </c>
      <c r="B463" s="11">
        <v>85415</v>
      </c>
      <c r="C463" s="15"/>
      <c r="D463" s="4" t="s">
        <v>84</v>
      </c>
      <c r="E463" s="5">
        <f>SUM(E461:E462)</f>
        <v>57796</v>
      </c>
      <c r="F463" s="5">
        <f>SUM(F461:F462)</f>
        <v>20000</v>
      </c>
      <c r="G463" s="5">
        <f t="shared" si="17"/>
        <v>34.60447089763997</v>
      </c>
    </row>
    <row r="464" spans="1:7" ht="15.75" x14ac:dyDescent="0.25">
      <c r="A464" s="17">
        <v>854</v>
      </c>
      <c r="B464" s="12"/>
      <c r="C464" s="17"/>
      <c r="D464" s="6" t="s">
        <v>85</v>
      </c>
      <c r="E464" s="7">
        <f>E460+E463</f>
        <v>84506</v>
      </c>
      <c r="F464" s="7">
        <f>F460+F463</f>
        <v>46800</v>
      </c>
      <c r="G464" s="7">
        <f t="shared" si="17"/>
        <v>55.380683028424023</v>
      </c>
    </row>
    <row r="465" spans="1:7" x14ac:dyDescent="0.25">
      <c r="A465" s="16"/>
      <c r="B465" s="10">
        <v>90001</v>
      </c>
      <c r="C465" s="16">
        <v>4260</v>
      </c>
      <c r="D465" s="2" t="s">
        <v>107</v>
      </c>
      <c r="E465" s="3">
        <v>14235.78</v>
      </c>
      <c r="F465" s="3">
        <v>15000</v>
      </c>
      <c r="G465" s="3">
        <f t="shared" si="17"/>
        <v>105.36830437109874</v>
      </c>
    </row>
    <row r="466" spans="1:7" x14ac:dyDescent="0.25">
      <c r="A466" s="16"/>
      <c r="B466" s="10"/>
      <c r="C466" s="16">
        <v>4300</v>
      </c>
      <c r="D466" s="2" t="s">
        <v>7</v>
      </c>
      <c r="E466" s="3">
        <v>100600</v>
      </c>
      <c r="F466" s="3">
        <v>104000</v>
      </c>
      <c r="G466" s="3">
        <f t="shared" si="17"/>
        <v>103.37972166998011</v>
      </c>
    </row>
    <row r="467" spans="1:7" ht="15.75" x14ac:dyDescent="0.25">
      <c r="A467" s="15" t="s">
        <v>4</v>
      </c>
      <c r="B467" s="11">
        <v>90001</v>
      </c>
      <c r="C467" s="15"/>
      <c r="D467" s="4" t="s">
        <v>86</v>
      </c>
      <c r="E467" s="5">
        <f>SUM(E465:E466)</f>
        <v>114835.78</v>
      </c>
      <c r="F467" s="5">
        <f>SUM(F465:F466)</f>
        <v>119000</v>
      </c>
      <c r="G467" s="5">
        <f t="shared" si="17"/>
        <v>103.62623913905578</v>
      </c>
    </row>
    <row r="468" spans="1:7" x14ac:dyDescent="0.25">
      <c r="A468" s="35"/>
      <c r="B468" s="36">
        <v>90002</v>
      </c>
      <c r="C468" s="35">
        <v>4190</v>
      </c>
      <c r="D468" s="39" t="s">
        <v>157</v>
      </c>
      <c r="E468" s="38">
        <v>0</v>
      </c>
      <c r="F468" s="38">
        <v>2000</v>
      </c>
      <c r="G468" s="3">
        <v>0</v>
      </c>
    </row>
    <row r="469" spans="1:7" x14ac:dyDescent="0.25">
      <c r="A469" s="16"/>
      <c r="B469" s="10"/>
      <c r="C469" s="16">
        <v>4300</v>
      </c>
      <c r="D469" s="2" t="s">
        <v>7</v>
      </c>
      <c r="E469" s="3">
        <v>23870</v>
      </c>
      <c r="F469" s="3">
        <v>32000</v>
      </c>
      <c r="G469" s="3">
        <f t="shared" ref="G469:G500" si="18">F469/E469%</f>
        <v>134.05948889819859</v>
      </c>
    </row>
    <row r="470" spans="1:7" ht="15.75" x14ac:dyDescent="0.25">
      <c r="A470" s="15" t="s">
        <v>4</v>
      </c>
      <c r="B470" s="11">
        <v>90002</v>
      </c>
      <c r="C470" s="15"/>
      <c r="D470" s="4" t="s">
        <v>87</v>
      </c>
      <c r="E470" s="5">
        <f>SUM(E468:E469)</f>
        <v>23870</v>
      </c>
      <c r="F470" s="5">
        <f>SUM(F468:F469)</f>
        <v>34000</v>
      </c>
      <c r="G470" s="5">
        <f t="shared" si="18"/>
        <v>142.43820695433598</v>
      </c>
    </row>
    <row r="471" spans="1:7" x14ac:dyDescent="0.25">
      <c r="A471" s="16"/>
      <c r="B471" s="10">
        <v>90003</v>
      </c>
      <c r="C471" s="16">
        <v>4210</v>
      </c>
      <c r="D471" s="2" t="s">
        <v>111</v>
      </c>
      <c r="E471" s="3">
        <v>8000</v>
      </c>
      <c r="F471" s="3">
        <v>5500</v>
      </c>
      <c r="G471" s="3">
        <f t="shared" si="18"/>
        <v>68.75</v>
      </c>
    </row>
    <row r="472" spans="1:7" x14ac:dyDescent="0.25">
      <c r="A472" s="16"/>
      <c r="B472" s="10"/>
      <c r="C472" s="16">
        <v>4300</v>
      </c>
      <c r="D472" s="2" t="s">
        <v>7</v>
      </c>
      <c r="E472" s="3">
        <v>32000</v>
      </c>
      <c r="F472" s="3">
        <v>20000</v>
      </c>
      <c r="G472" s="3">
        <f t="shared" si="18"/>
        <v>62.5</v>
      </c>
    </row>
    <row r="473" spans="1:7" ht="15.75" x14ac:dyDescent="0.25">
      <c r="A473" s="15" t="s">
        <v>4</v>
      </c>
      <c r="B473" s="11">
        <v>90003</v>
      </c>
      <c r="C473" s="15"/>
      <c r="D473" s="4" t="s">
        <v>88</v>
      </c>
      <c r="E473" s="5">
        <f>SUM(E471:E472)</f>
        <v>40000</v>
      </c>
      <c r="F473" s="5">
        <f>SUM(F471:F472)</f>
        <v>25500</v>
      </c>
      <c r="G473" s="5">
        <f t="shared" si="18"/>
        <v>63.75</v>
      </c>
    </row>
    <row r="474" spans="1:7" x14ac:dyDescent="0.25">
      <c r="A474" s="16"/>
      <c r="B474" s="10">
        <v>90004</v>
      </c>
      <c r="C474" s="16">
        <v>4210</v>
      </c>
      <c r="D474" s="2" t="s">
        <v>111</v>
      </c>
      <c r="E474" s="3">
        <v>2000</v>
      </c>
      <c r="F474" s="3">
        <v>2000</v>
      </c>
      <c r="G474" s="3">
        <f t="shared" si="18"/>
        <v>100</v>
      </c>
    </row>
    <row r="475" spans="1:7" x14ac:dyDescent="0.25">
      <c r="A475" s="16"/>
      <c r="B475" s="10"/>
      <c r="C475" s="16">
        <v>4300</v>
      </c>
      <c r="D475" s="2" t="s">
        <v>7</v>
      </c>
      <c r="E475" s="3">
        <v>3000</v>
      </c>
      <c r="F475" s="3">
        <v>3000</v>
      </c>
      <c r="G475" s="3">
        <f t="shared" si="18"/>
        <v>100</v>
      </c>
    </row>
    <row r="476" spans="1:7" ht="15.75" x14ac:dyDescent="0.25">
      <c r="A476" s="15" t="s">
        <v>4</v>
      </c>
      <c r="B476" s="11">
        <v>90004</v>
      </c>
      <c r="C476" s="15"/>
      <c r="D476" s="4" t="s">
        <v>89</v>
      </c>
      <c r="E476" s="5">
        <f>SUM(E474:E475)</f>
        <v>5000</v>
      </c>
      <c r="F476" s="5">
        <f>SUM(F474:F475)</f>
        <v>5000</v>
      </c>
      <c r="G476" s="5">
        <f t="shared" si="18"/>
        <v>100</v>
      </c>
    </row>
    <row r="477" spans="1:7" x14ac:dyDescent="0.25">
      <c r="A477" s="16"/>
      <c r="B477" s="10">
        <v>90013</v>
      </c>
      <c r="C477" s="16">
        <v>2310</v>
      </c>
      <c r="D477" s="2" t="s">
        <v>150</v>
      </c>
      <c r="E477" s="3">
        <v>45000</v>
      </c>
      <c r="F477" s="3">
        <v>40000</v>
      </c>
      <c r="G477" s="3">
        <f t="shared" si="18"/>
        <v>88.888888888888886</v>
      </c>
    </row>
    <row r="478" spans="1:7" x14ac:dyDescent="0.25">
      <c r="A478" s="16"/>
      <c r="B478" s="10"/>
      <c r="C478" s="16">
        <v>4210</v>
      </c>
      <c r="D478" s="2" t="s">
        <v>111</v>
      </c>
      <c r="E478" s="3">
        <v>2130</v>
      </c>
      <c r="F478" s="3">
        <v>1000</v>
      </c>
      <c r="G478" s="3">
        <f t="shared" si="18"/>
        <v>46.948356807511736</v>
      </c>
    </row>
    <row r="479" spans="1:7" x14ac:dyDescent="0.25">
      <c r="A479" s="16"/>
      <c r="B479" s="10"/>
      <c r="C479" s="16">
        <v>4300</v>
      </c>
      <c r="D479" s="2" t="s">
        <v>7</v>
      </c>
      <c r="E479" s="3">
        <v>3000</v>
      </c>
      <c r="F479" s="3">
        <v>3000</v>
      </c>
      <c r="G479" s="3">
        <f t="shared" si="18"/>
        <v>100</v>
      </c>
    </row>
    <row r="480" spans="1:7" ht="15.75" x14ac:dyDescent="0.25">
      <c r="A480" s="15" t="s">
        <v>4</v>
      </c>
      <c r="B480" s="11">
        <v>90013</v>
      </c>
      <c r="C480" s="15"/>
      <c r="D480" s="4" t="s">
        <v>90</v>
      </c>
      <c r="E480" s="5">
        <f>SUM(E477:E479)</f>
        <v>50130</v>
      </c>
      <c r="F480" s="5">
        <f>SUM(F477:F479)</f>
        <v>44000</v>
      </c>
      <c r="G480" s="5">
        <f t="shared" si="18"/>
        <v>87.771793337322961</v>
      </c>
    </row>
    <row r="481" spans="1:7" x14ac:dyDescent="0.25">
      <c r="A481" s="16"/>
      <c r="B481" s="10">
        <v>90015</v>
      </c>
      <c r="C481" s="16">
        <v>4260</v>
      </c>
      <c r="D481" s="2" t="s">
        <v>107</v>
      </c>
      <c r="E481" s="3">
        <v>457000</v>
      </c>
      <c r="F481" s="3">
        <v>470000</v>
      </c>
      <c r="G481" s="3">
        <f t="shared" si="18"/>
        <v>102.84463894967178</v>
      </c>
    </row>
    <row r="482" spans="1:7" x14ac:dyDescent="0.25">
      <c r="A482" s="16"/>
      <c r="B482" s="10"/>
      <c r="C482" s="16">
        <v>4270</v>
      </c>
      <c r="D482" s="2" t="s">
        <v>105</v>
      </c>
      <c r="E482" s="3">
        <v>125000</v>
      </c>
      <c r="F482" s="3">
        <v>130000</v>
      </c>
      <c r="G482" s="3">
        <f t="shared" si="18"/>
        <v>104</v>
      </c>
    </row>
    <row r="483" spans="1:7" x14ac:dyDescent="0.25">
      <c r="A483" s="16"/>
      <c r="B483" s="10"/>
      <c r="C483" s="16">
        <v>4300</v>
      </c>
      <c r="D483" s="2" t="s">
        <v>7</v>
      </c>
      <c r="E483" s="3">
        <v>67953.34</v>
      </c>
      <c r="F483" s="3">
        <v>20000</v>
      </c>
      <c r="G483" s="3">
        <f t="shared" si="18"/>
        <v>29.431960224471677</v>
      </c>
    </row>
    <row r="484" spans="1:7" x14ac:dyDescent="0.25">
      <c r="A484" s="16"/>
      <c r="B484" s="10"/>
      <c r="C484" s="16">
        <v>6050</v>
      </c>
      <c r="D484" s="2" t="s">
        <v>101</v>
      </c>
      <c r="E484" s="3">
        <v>91655.35</v>
      </c>
      <c r="F484" s="3">
        <v>0</v>
      </c>
      <c r="G484" s="3">
        <f t="shared" si="18"/>
        <v>0</v>
      </c>
    </row>
    <row r="485" spans="1:7" ht="15.75" x14ac:dyDescent="0.25">
      <c r="A485" s="15" t="s">
        <v>4</v>
      </c>
      <c r="B485" s="11">
        <v>90015</v>
      </c>
      <c r="C485" s="15"/>
      <c r="D485" s="4" t="s">
        <v>91</v>
      </c>
      <c r="E485" s="5">
        <f>SUM(E481:E484)</f>
        <v>741608.69</v>
      </c>
      <c r="F485" s="5">
        <f>SUM(F481:F484)</f>
        <v>620000</v>
      </c>
      <c r="G485" s="5">
        <f t="shared" si="18"/>
        <v>83.602040855265599</v>
      </c>
    </row>
    <row r="486" spans="1:7" x14ac:dyDescent="0.25">
      <c r="A486" s="16"/>
      <c r="B486" s="10">
        <v>90095</v>
      </c>
      <c r="C486" s="16">
        <v>3020</v>
      </c>
      <c r="D486" s="2" t="s">
        <v>119</v>
      </c>
      <c r="E486" s="3">
        <v>5000</v>
      </c>
      <c r="F486" s="3">
        <v>5000</v>
      </c>
      <c r="G486" s="3">
        <f t="shared" si="18"/>
        <v>100</v>
      </c>
    </row>
    <row r="487" spans="1:7" x14ac:dyDescent="0.25">
      <c r="A487" s="16"/>
      <c r="B487" s="10"/>
      <c r="C487" s="16">
        <v>4010</v>
      </c>
      <c r="D487" s="2" t="s">
        <v>10</v>
      </c>
      <c r="E487" s="3">
        <v>240057</v>
      </c>
      <c r="F487" s="3">
        <v>235000</v>
      </c>
      <c r="G487" s="3">
        <f t="shared" si="18"/>
        <v>97.893416980133878</v>
      </c>
    </row>
    <row r="488" spans="1:7" x14ac:dyDescent="0.25">
      <c r="A488" s="16"/>
      <c r="B488" s="10"/>
      <c r="C488" s="16">
        <v>4040</v>
      </c>
      <c r="D488" s="2" t="s">
        <v>120</v>
      </c>
      <c r="E488" s="3">
        <v>17905</v>
      </c>
      <c r="F488" s="3">
        <v>19000</v>
      </c>
      <c r="G488" s="3">
        <f t="shared" si="18"/>
        <v>106.11561016475844</v>
      </c>
    </row>
    <row r="489" spans="1:7" x14ac:dyDescent="0.25">
      <c r="A489" s="16"/>
      <c r="B489" s="10"/>
      <c r="C489" s="16">
        <v>4110</v>
      </c>
      <c r="D489" s="2" t="s">
        <v>103</v>
      </c>
      <c r="E489" s="3">
        <v>45300</v>
      </c>
      <c r="F489" s="3">
        <v>43800</v>
      </c>
      <c r="G489" s="3">
        <f t="shared" si="18"/>
        <v>96.688741721854299</v>
      </c>
    </row>
    <row r="490" spans="1:7" x14ac:dyDescent="0.25">
      <c r="A490" s="16"/>
      <c r="B490" s="10"/>
      <c r="C490" s="16">
        <v>4120</v>
      </c>
      <c r="D490" s="2" t="s">
        <v>104</v>
      </c>
      <c r="E490" s="3">
        <v>6320</v>
      </c>
      <c r="F490" s="3">
        <v>5000</v>
      </c>
      <c r="G490" s="3">
        <f t="shared" si="18"/>
        <v>79.113924050632903</v>
      </c>
    </row>
    <row r="491" spans="1:7" x14ac:dyDescent="0.25">
      <c r="A491" s="16"/>
      <c r="B491" s="10"/>
      <c r="C491" s="16">
        <v>4190</v>
      </c>
      <c r="D491" s="2" t="s">
        <v>157</v>
      </c>
      <c r="E491" s="3">
        <v>2000</v>
      </c>
      <c r="F491" s="3">
        <v>0</v>
      </c>
      <c r="G491" s="3">
        <f t="shared" si="18"/>
        <v>0</v>
      </c>
    </row>
    <row r="492" spans="1:7" x14ac:dyDescent="0.25">
      <c r="A492" s="16"/>
      <c r="B492" s="10"/>
      <c r="C492" s="16">
        <v>4210</v>
      </c>
      <c r="D492" s="2" t="s">
        <v>111</v>
      </c>
      <c r="E492" s="3">
        <v>78000</v>
      </c>
      <c r="F492" s="3">
        <v>78000</v>
      </c>
      <c r="G492" s="3">
        <f t="shared" si="18"/>
        <v>100</v>
      </c>
    </row>
    <row r="493" spans="1:7" x14ac:dyDescent="0.25">
      <c r="A493" s="16"/>
      <c r="B493" s="10"/>
      <c r="C493" s="16">
        <v>4260</v>
      </c>
      <c r="D493" s="2" t="s">
        <v>107</v>
      </c>
      <c r="E493" s="3">
        <v>40984</v>
      </c>
      <c r="F493" s="3">
        <v>41000</v>
      </c>
      <c r="G493" s="3">
        <f t="shared" si="18"/>
        <v>100.0390396252196</v>
      </c>
    </row>
    <row r="494" spans="1:7" x14ac:dyDescent="0.25">
      <c r="A494" s="16"/>
      <c r="B494" s="10"/>
      <c r="C494" s="16">
        <v>4270</v>
      </c>
      <c r="D494" s="2" t="s">
        <v>105</v>
      </c>
      <c r="E494" s="3">
        <v>15200</v>
      </c>
      <c r="F494" s="3">
        <v>16000</v>
      </c>
      <c r="G494" s="3">
        <f t="shared" si="18"/>
        <v>105.26315789473684</v>
      </c>
    </row>
    <row r="495" spans="1:7" x14ac:dyDescent="0.25">
      <c r="A495" s="16"/>
      <c r="B495" s="10"/>
      <c r="C495" s="16">
        <v>4280</v>
      </c>
      <c r="D495" s="2" t="s">
        <v>127</v>
      </c>
      <c r="E495" s="3">
        <v>1000</v>
      </c>
      <c r="F495" s="3">
        <v>1500</v>
      </c>
      <c r="G495" s="3">
        <f t="shared" si="18"/>
        <v>150</v>
      </c>
    </row>
    <row r="496" spans="1:7" x14ac:dyDescent="0.25">
      <c r="A496" s="16"/>
      <c r="B496" s="10"/>
      <c r="C496" s="16">
        <v>4300</v>
      </c>
      <c r="D496" s="2" t="s">
        <v>7</v>
      </c>
      <c r="E496" s="3">
        <v>11334</v>
      </c>
      <c r="F496" s="3">
        <v>12000</v>
      </c>
      <c r="G496" s="3">
        <f t="shared" si="18"/>
        <v>105.87612493382741</v>
      </c>
    </row>
    <row r="497" spans="1:7" x14ac:dyDescent="0.25">
      <c r="A497" s="16"/>
      <c r="B497" s="10"/>
      <c r="C497" s="16">
        <v>4430</v>
      </c>
      <c r="D497" s="2" t="s">
        <v>106</v>
      </c>
      <c r="E497" s="3">
        <v>9000</v>
      </c>
      <c r="F497" s="3">
        <v>9000</v>
      </c>
      <c r="G497" s="3">
        <f t="shared" si="18"/>
        <v>100</v>
      </c>
    </row>
    <row r="498" spans="1:7" x14ac:dyDescent="0.25">
      <c r="A498" s="16"/>
      <c r="B498" s="10"/>
      <c r="C498" s="16">
        <v>4440</v>
      </c>
      <c r="D498" s="2" t="s">
        <v>122</v>
      </c>
      <c r="E498" s="3">
        <v>7111</v>
      </c>
      <c r="F498" s="3">
        <v>7200</v>
      </c>
      <c r="G498" s="3">
        <f t="shared" si="18"/>
        <v>101.25158205596962</v>
      </c>
    </row>
    <row r="499" spans="1:7" x14ac:dyDescent="0.25">
      <c r="A499" s="16"/>
      <c r="B499" s="10"/>
      <c r="C499" s="16">
        <v>4500</v>
      </c>
      <c r="D499" s="2" t="s">
        <v>130</v>
      </c>
      <c r="E499" s="3">
        <v>1810</v>
      </c>
      <c r="F499" s="3">
        <v>2100</v>
      </c>
      <c r="G499" s="3">
        <f t="shared" si="18"/>
        <v>116.02209944751381</v>
      </c>
    </row>
    <row r="500" spans="1:7" x14ac:dyDescent="0.25">
      <c r="A500" s="16"/>
      <c r="B500" s="10"/>
      <c r="C500" s="16">
        <v>6050</v>
      </c>
      <c r="D500" s="2" t="s">
        <v>101</v>
      </c>
      <c r="E500" s="3">
        <v>3666</v>
      </c>
      <c r="F500" s="3">
        <v>0</v>
      </c>
      <c r="G500" s="3">
        <f t="shared" si="18"/>
        <v>0</v>
      </c>
    </row>
    <row r="501" spans="1:7" ht="15.75" x14ac:dyDescent="0.25">
      <c r="A501" s="15" t="s">
        <v>4</v>
      </c>
      <c r="B501" s="11">
        <v>90095</v>
      </c>
      <c r="C501" s="15"/>
      <c r="D501" s="4" t="s">
        <v>28</v>
      </c>
      <c r="E501" s="5">
        <f>SUM(E486:E500)</f>
        <v>484687</v>
      </c>
      <c r="F501" s="5">
        <f>SUM(F486:F500)</f>
        <v>474600</v>
      </c>
      <c r="G501" s="22">
        <f t="shared" ref="G501:G521" si="19">F501/E501%</f>
        <v>97.918863101341699</v>
      </c>
    </row>
    <row r="502" spans="1:7" ht="15.75" x14ac:dyDescent="0.25">
      <c r="A502" s="17">
        <v>900</v>
      </c>
      <c r="B502" s="12"/>
      <c r="C502" s="17"/>
      <c r="D502" s="6" t="s">
        <v>92</v>
      </c>
      <c r="E502" s="7">
        <f>E467+E470+E473+E476+E480+E485+E501</f>
        <v>1460131.47</v>
      </c>
      <c r="F502" s="7">
        <f>F467+F470+F473+F476+F480+F485+F501</f>
        <v>1322100</v>
      </c>
      <c r="G502" s="7">
        <f t="shared" si="19"/>
        <v>90.5466409815823</v>
      </c>
    </row>
    <row r="503" spans="1:7" x14ac:dyDescent="0.25">
      <c r="A503" s="16"/>
      <c r="B503" s="10">
        <v>92109</v>
      </c>
      <c r="C503" s="16">
        <v>2480</v>
      </c>
      <c r="D503" s="2" t="s">
        <v>151</v>
      </c>
      <c r="E503" s="3">
        <v>278000</v>
      </c>
      <c r="F503" s="3">
        <v>286350</v>
      </c>
      <c r="G503" s="3">
        <f t="shared" si="19"/>
        <v>103.00359712230215</v>
      </c>
    </row>
    <row r="504" spans="1:7" x14ac:dyDescent="0.25">
      <c r="A504" s="16"/>
      <c r="B504" s="10"/>
      <c r="C504" s="16">
        <v>4110</v>
      </c>
      <c r="D504" s="2" t="s">
        <v>103</v>
      </c>
      <c r="E504" s="3">
        <v>2000</v>
      </c>
      <c r="F504" s="3">
        <v>2000</v>
      </c>
      <c r="G504" s="3">
        <f t="shared" si="19"/>
        <v>100</v>
      </c>
    </row>
    <row r="505" spans="1:7" x14ac:dyDescent="0.25">
      <c r="A505" s="16"/>
      <c r="B505" s="10"/>
      <c r="C505" s="16">
        <v>4120</v>
      </c>
      <c r="D505" s="2" t="s">
        <v>104</v>
      </c>
      <c r="E505" s="3">
        <v>260</v>
      </c>
      <c r="F505" s="3">
        <v>260</v>
      </c>
      <c r="G505" s="3">
        <f t="shared" si="19"/>
        <v>100</v>
      </c>
    </row>
    <row r="506" spans="1:7" x14ac:dyDescent="0.25">
      <c r="A506" s="16"/>
      <c r="B506" s="10"/>
      <c r="C506" s="16">
        <v>4170</v>
      </c>
      <c r="D506" s="2" t="s">
        <v>110</v>
      </c>
      <c r="E506" s="3">
        <v>2000</v>
      </c>
      <c r="F506" s="3">
        <v>5000</v>
      </c>
      <c r="G506" s="3">
        <f t="shared" si="19"/>
        <v>250</v>
      </c>
    </row>
    <row r="507" spans="1:7" x14ac:dyDescent="0.25">
      <c r="A507" s="16"/>
      <c r="B507" s="10"/>
      <c r="C507" s="16">
        <v>4210</v>
      </c>
      <c r="D507" s="2" t="s">
        <v>111</v>
      </c>
      <c r="E507" s="3">
        <v>15810.95</v>
      </c>
      <c r="F507" s="3">
        <v>24425.02</v>
      </c>
      <c r="G507" s="3">
        <f t="shared" si="19"/>
        <v>154.4816725117719</v>
      </c>
    </row>
    <row r="508" spans="1:7" x14ac:dyDescent="0.25">
      <c r="A508" s="16"/>
      <c r="B508" s="10"/>
      <c r="C508" s="16">
        <v>4260</v>
      </c>
      <c r="D508" s="2" t="s">
        <v>107</v>
      </c>
      <c r="E508" s="3">
        <v>50000</v>
      </c>
      <c r="F508" s="3">
        <v>50000</v>
      </c>
      <c r="G508" s="3">
        <f t="shared" si="19"/>
        <v>100</v>
      </c>
    </row>
    <row r="509" spans="1:7" x14ac:dyDescent="0.25">
      <c r="A509" s="16"/>
      <c r="B509" s="10"/>
      <c r="C509" s="16">
        <v>4270</v>
      </c>
      <c r="D509" s="2" t="s">
        <v>105</v>
      </c>
      <c r="E509" s="3">
        <v>17578.04</v>
      </c>
      <c r="F509" s="3">
        <v>36500</v>
      </c>
      <c r="G509" s="3">
        <f t="shared" si="19"/>
        <v>207.64544852554664</v>
      </c>
    </row>
    <row r="510" spans="1:7" x14ac:dyDescent="0.25">
      <c r="A510" s="16"/>
      <c r="B510" s="10"/>
      <c r="C510" s="16">
        <v>4300</v>
      </c>
      <c r="D510" s="2" t="s">
        <v>7</v>
      </c>
      <c r="E510" s="3">
        <v>34578.300000000003</v>
      </c>
      <c r="F510" s="3">
        <v>39050</v>
      </c>
      <c r="G510" s="3">
        <f t="shared" si="19"/>
        <v>112.93209903320869</v>
      </c>
    </row>
    <row r="511" spans="1:7" x14ac:dyDescent="0.25">
      <c r="A511" s="16"/>
      <c r="B511" s="10"/>
      <c r="C511" s="16">
        <v>4430</v>
      </c>
      <c r="D511" s="2" t="s">
        <v>106</v>
      </c>
      <c r="E511" s="3">
        <v>5948</v>
      </c>
      <c r="F511" s="3">
        <v>6000</v>
      </c>
      <c r="G511" s="3">
        <f t="shared" si="19"/>
        <v>100.87424344317418</v>
      </c>
    </row>
    <row r="512" spans="1:7" x14ac:dyDescent="0.25">
      <c r="A512" s="16"/>
      <c r="B512" s="10"/>
      <c r="C512" s="16">
        <v>6050</v>
      </c>
      <c r="D512" s="2" t="s">
        <v>101</v>
      </c>
      <c r="E512" s="3">
        <v>21716.55</v>
      </c>
      <c r="F512" s="3">
        <v>27628.26</v>
      </c>
      <c r="G512" s="3">
        <f t="shared" si="19"/>
        <v>127.22214163851993</v>
      </c>
    </row>
    <row r="513" spans="1:7" x14ac:dyDescent="0.25">
      <c r="A513" s="16"/>
      <c r="B513" s="10"/>
      <c r="C513" s="16">
        <v>6060</v>
      </c>
      <c r="D513" s="2" t="s">
        <v>113</v>
      </c>
      <c r="E513" s="3">
        <v>4584.87</v>
      </c>
      <c r="F513" s="3">
        <v>0</v>
      </c>
      <c r="G513" s="3">
        <f t="shared" si="19"/>
        <v>0</v>
      </c>
    </row>
    <row r="514" spans="1:7" ht="15.75" x14ac:dyDescent="0.25">
      <c r="A514" s="15" t="s">
        <v>4</v>
      </c>
      <c r="B514" s="11">
        <v>92109</v>
      </c>
      <c r="C514" s="15"/>
      <c r="D514" s="4" t="s">
        <v>93</v>
      </c>
      <c r="E514" s="5">
        <f>SUM(E503:E513)</f>
        <v>432476.70999999996</v>
      </c>
      <c r="F514" s="5">
        <f>SUM(F503:F513)</f>
        <v>477213.28</v>
      </c>
      <c r="G514" s="5">
        <f t="shared" si="19"/>
        <v>110.34427264302857</v>
      </c>
    </row>
    <row r="515" spans="1:7" x14ac:dyDescent="0.25">
      <c r="A515" s="16"/>
      <c r="B515" s="10">
        <v>92116</v>
      </c>
      <c r="C515" s="16">
        <v>2480</v>
      </c>
      <c r="D515" s="2" t="s">
        <v>151</v>
      </c>
      <c r="E515" s="3">
        <v>315000</v>
      </c>
      <c r="F515" s="3">
        <v>324500</v>
      </c>
      <c r="G515" s="3">
        <f t="shared" si="19"/>
        <v>103.01587301587301</v>
      </c>
    </row>
    <row r="516" spans="1:7" ht="15.75" x14ac:dyDescent="0.25">
      <c r="A516" s="15" t="s">
        <v>4</v>
      </c>
      <c r="B516" s="11">
        <v>92116</v>
      </c>
      <c r="C516" s="15"/>
      <c r="D516" s="4" t="s">
        <v>94</v>
      </c>
      <c r="E516" s="5">
        <f>SUM(E515)</f>
        <v>315000</v>
      </c>
      <c r="F516" s="5">
        <f>SUM(F515)</f>
        <v>324500</v>
      </c>
      <c r="G516" s="5">
        <f t="shared" si="19"/>
        <v>103.01587301587301</v>
      </c>
    </row>
    <row r="517" spans="1:7" x14ac:dyDescent="0.25">
      <c r="A517" s="16"/>
      <c r="B517" s="10">
        <v>92118</v>
      </c>
      <c r="C517" s="16">
        <v>2480</v>
      </c>
      <c r="D517" s="2" t="s">
        <v>151</v>
      </c>
      <c r="E517" s="3">
        <v>35000</v>
      </c>
      <c r="F517" s="3">
        <v>36100</v>
      </c>
      <c r="G517" s="3">
        <f t="shared" si="19"/>
        <v>103.14285714285714</v>
      </c>
    </row>
    <row r="518" spans="1:7" ht="15.75" x14ac:dyDescent="0.25">
      <c r="A518" s="15" t="s">
        <v>4</v>
      </c>
      <c r="B518" s="11">
        <v>92118</v>
      </c>
      <c r="C518" s="15"/>
      <c r="D518" s="4" t="s">
        <v>95</v>
      </c>
      <c r="E518" s="5">
        <f>SUM(E517)</f>
        <v>35000</v>
      </c>
      <c r="F518" s="5">
        <f>SUM(F517)</f>
        <v>36100</v>
      </c>
      <c r="G518" s="5">
        <f t="shared" si="19"/>
        <v>103.14285714285714</v>
      </c>
    </row>
    <row r="519" spans="1:7" ht="28.5" customHeight="1" x14ac:dyDescent="0.25">
      <c r="A519" s="16"/>
      <c r="B519" s="10">
        <v>92120</v>
      </c>
      <c r="C519" s="16">
        <v>2720</v>
      </c>
      <c r="D519" s="31" t="s">
        <v>152</v>
      </c>
      <c r="E519" s="3">
        <v>5000</v>
      </c>
      <c r="F519" s="3">
        <v>5000</v>
      </c>
      <c r="G519" s="3">
        <f t="shared" si="19"/>
        <v>100</v>
      </c>
    </row>
    <row r="520" spans="1:7" x14ac:dyDescent="0.25">
      <c r="A520" s="16"/>
      <c r="B520" s="10"/>
      <c r="C520" s="16">
        <v>4300</v>
      </c>
      <c r="D520" s="2" t="s">
        <v>7</v>
      </c>
      <c r="E520" s="3">
        <v>1000</v>
      </c>
      <c r="F520" s="3">
        <v>1000</v>
      </c>
      <c r="G520" s="3">
        <f t="shared" si="19"/>
        <v>100</v>
      </c>
    </row>
    <row r="521" spans="1:7" ht="15.75" x14ac:dyDescent="0.25">
      <c r="A521" s="15" t="s">
        <v>4</v>
      </c>
      <c r="B521" s="11">
        <v>92120</v>
      </c>
      <c r="C521" s="15"/>
      <c r="D521" s="4" t="s">
        <v>96</v>
      </c>
      <c r="E521" s="5">
        <f>SUM(E519:E520)</f>
        <v>6000</v>
      </c>
      <c r="F521" s="5">
        <f>SUM(F519:F520)</f>
        <v>6000</v>
      </c>
      <c r="G521" s="5">
        <f t="shared" si="19"/>
        <v>100</v>
      </c>
    </row>
    <row r="522" spans="1:7" x14ac:dyDescent="0.25">
      <c r="A522" s="16"/>
      <c r="B522" s="10">
        <v>92195</v>
      </c>
      <c r="C522" s="16">
        <v>4110</v>
      </c>
      <c r="D522" s="2" t="s">
        <v>103</v>
      </c>
      <c r="E522" s="3">
        <v>0</v>
      </c>
      <c r="F522" s="3">
        <v>500</v>
      </c>
      <c r="G522" s="3">
        <v>0</v>
      </c>
    </row>
    <row r="523" spans="1:7" x14ac:dyDescent="0.25">
      <c r="A523" s="16"/>
      <c r="B523" s="10"/>
      <c r="C523" s="16">
        <v>4170</v>
      </c>
      <c r="D523" s="2" t="s">
        <v>110</v>
      </c>
      <c r="E523" s="3">
        <v>2000</v>
      </c>
      <c r="F523" s="3">
        <v>2350</v>
      </c>
      <c r="G523" s="3">
        <f>F523/E523%</f>
        <v>117.5</v>
      </c>
    </row>
    <row r="524" spans="1:7" x14ac:dyDescent="0.25">
      <c r="A524" s="16"/>
      <c r="B524" s="10"/>
      <c r="C524" s="16">
        <v>4210</v>
      </c>
      <c r="D524" s="2" t="s">
        <v>111</v>
      </c>
      <c r="E524" s="3">
        <v>12568.32</v>
      </c>
      <c r="F524" s="3">
        <v>20505.650000000001</v>
      </c>
      <c r="G524" s="3">
        <f>F524/E524%</f>
        <v>163.15346840309604</v>
      </c>
    </row>
    <row r="525" spans="1:7" x14ac:dyDescent="0.25">
      <c r="A525" s="16"/>
      <c r="B525" s="10"/>
      <c r="C525" s="16">
        <v>4300</v>
      </c>
      <c r="D525" s="2" t="s">
        <v>7</v>
      </c>
      <c r="E525" s="3">
        <v>23499.89</v>
      </c>
      <c r="F525" s="3">
        <v>25153</v>
      </c>
      <c r="G525" s="3">
        <f>F525/E525%</f>
        <v>107.03454356594861</v>
      </c>
    </row>
    <row r="526" spans="1:7" x14ac:dyDescent="0.25">
      <c r="A526" s="16"/>
      <c r="B526" s="10"/>
      <c r="C526" s="16">
        <v>6050</v>
      </c>
      <c r="D526" s="2" t="s">
        <v>8</v>
      </c>
      <c r="E526" s="3">
        <v>466542.66</v>
      </c>
      <c r="F526" s="3">
        <v>101000</v>
      </c>
      <c r="G526" s="3">
        <f>F526/E526%</f>
        <v>21.648609797011918</v>
      </c>
    </row>
    <row r="527" spans="1:7" x14ac:dyDescent="0.25">
      <c r="A527" s="16"/>
      <c r="B527" s="10"/>
      <c r="C527" s="16">
        <v>6060</v>
      </c>
      <c r="D527" s="2" t="s">
        <v>113</v>
      </c>
      <c r="E527" s="3">
        <v>0</v>
      </c>
      <c r="F527" s="3">
        <v>17475.599999999999</v>
      </c>
      <c r="G527" s="3">
        <v>0</v>
      </c>
    </row>
    <row r="528" spans="1:7" x14ac:dyDescent="0.25">
      <c r="A528" s="16"/>
      <c r="B528" s="10"/>
      <c r="C528" s="16">
        <v>6660</v>
      </c>
      <c r="D528" s="2" t="s">
        <v>163</v>
      </c>
      <c r="E528" s="3">
        <v>0</v>
      </c>
      <c r="F528" s="3">
        <v>0</v>
      </c>
      <c r="G528" s="3">
        <v>0</v>
      </c>
    </row>
    <row r="529" spans="1:7" ht="15.75" x14ac:dyDescent="0.25">
      <c r="A529" s="15" t="s">
        <v>4</v>
      </c>
      <c r="B529" s="11">
        <v>92195</v>
      </c>
      <c r="C529" s="15"/>
      <c r="D529" s="4" t="s">
        <v>28</v>
      </c>
      <c r="E529" s="5">
        <f>SUM(E522:E528)</f>
        <v>504610.87</v>
      </c>
      <c r="F529" s="5">
        <f>SUM(F522:F528)</f>
        <v>166984.25</v>
      </c>
      <c r="G529" s="5">
        <f t="shared" ref="G529:G539" si="20">F529/E529%</f>
        <v>33.091687065718581</v>
      </c>
    </row>
    <row r="530" spans="1:7" ht="15.75" x14ac:dyDescent="0.25">
      <c r="A530" s="17">
        <v>921</v>
      </c>
      <c r="B530" s="12"/>
      <c r="C530" s="17"/>
      <c r="D530" s="6" t="s">
        <v>97</v>
      </c>
      <c r="E530" s="7">
        <f>E514+E516+E518+E521+E529</f>
        <v>1293087.58</v>
      </c>
      <c r="F530" s="7">
        <f>F514+F516+F518+F521+F529</f>
        <v>1010797.53</v>
      </c>
      <c r="G530" s="7">
        <f t="shared" si="20"/>
        <v>78.169301571978593</v>
      </c>
    </row>
    <row r="531" spans="1:7" x14ac:dyDescent="0.25">
      <c r="A531" s="16"/>
      <c r="B531" s="10">
        <v>92601</v>
      </c>
      <c r="C531" s="16">
        <v>4110</v>
      </c>
      <c r="D531" s="2" t="s">
        <v>103</v>
      </c>
      <c r="E531" s="3">
        <v>8199.3700000000008</v>
      </c>
      <c r="F531" s="3">
        <v>9000</v>
      </c>
      <c r="G531" s="3">
        <f t="shared" si="20"/>
        <v>109.76453068955297</v>
      </c>
    </row>
    <row r="532" spans="1:7" x14ac:dyDescent="0.25">
      <c r="A532" s="16"/>
      <c r="B532" s="10"/>
      <c r="C532" s="16">
        <v>4120</v>
      </c>
      <c r="D532" s="2" t="s">
        <v>104</v>
      </c>
      <c r="E532" s="3">
        <v>713</v>
      </c>
      <c r="F532" s="3">
        <v>1000</v>
      </c>
      <c r="G532" s="3">
        <f t="shared" si="20"/>
        <v>140.25245441795232</v>
      </c>
    </row>
    <row r="533" spans="1:7" x14ac:dyDescent="0.25">
      <c r="A533" s="16"/>
      <c r="B533" s="10"/>
      <c r="C533" s="16">
        <v>4170</v>
      </c>
      <c r="D533" s="2" t="s">
        <v>110</v>
      </c>
      <c r="E533" s="3">
        <v>62150</v>
      </c>
      <c r="F533" s="3">
        <v>64000</v>
      </c>
      <c r="G533" s="3">
        <f t="shared" si="20"/>
        <v>102.97666934835077</v>
      </c>
    </row>
    <row r="534" spans="1:7" x14ac:dyDescent="0.25">
      <c r="A534" s="16"/>
      <c r="B534" s="10"/>
      <c r="C534" s="16">
        <v>4210</v>
      </c>
      <c r="D534" s="2" t="s">
        <v>111</v>
      </c>
      <c r="E534" s="3">
        <v>29649</v>
      </c>
      <c r="F534" s="3">
        <v>24000</v>
      </c>
      <c r="G534" s="3">
        <f t="shared" si="20"/>
        <v>80.947080845896991</v>
      </c>
    </row>
    <row r="535" spans="1:7" x14ac:dyDescent="0.25">
      <c r="A535" s="16"/>
      <c r="B535" s="10"/>
      <c r="C535" s="16">
        <v>4260</v>
      </c>
      <c r="D535" s="2" t="s">
        <v>107</v>
      </c>
      <c r="E535" s="3">
        <v>30000</v>
      </c>
      <c r="F535" s="3">
        <v>30000</v>
      </c>
      <c r="G535" s="3">
        <f t="shared" si="20"/>
        <v>100</v>
      </c>
    </row>
    <row r="536" spans="1:7" x14ac:dyDescent="0.25">
      <c r="A536" s="16"/>
      <c r="B536" s="10"/>
      <c r="C536" s="16">
        <v>4270</v>
      </c>
      <c r="D536" s="2" t="s">
        <v>105</v>
      </c>
      <c r="E536" s="3">
        <v>34933</v>
      </c>
      <c r="F536" s="3">
        <v>20200</v>
      </c>
      <c r="G536" s="3">
        <f t="shared" si="20"/>
        <v>57.824979245985176</v>
      </c>
    </row>
    <row r="537" spans="1:7" x14ac:dyDescent="0.25">
      <c r="A537" s="16"/>
      <c r="B537" s="10"/>
      <c r="C537" s="16">
        <v>4300</v>
      </c>
      <c r="D537" s="2" t="s">
        <v>7</v>
      </c>
      <c r="E537" s="3">
        <v>29600</v>
      </c>
      <c r="F537" s="3">
        <v>33900</v>
      </c>
      <c r="G537" s="3">
        <f t="shared" si="20"/>
        <v>114.52702702702703</v>
      </c>
    </row>
    <row r="538" spans="1:7" x14ac:dyDescent="0.25">
      <c r="A538" s="16"/>
      <c r="B538" s="10"/>
      <c r="C538" s="16">
        <v>4430</v>
      </c>
      <c r="D538" s="2" t="s">
        <v>106</v>
      </c>
      <c r="E538" s="3">
        <v>4500</v>
      </c>
      <c r="F538" s="3">
        <v>4500</v>
      </c>
      <c r="G538" s="3">
        <f t="shared" si="20"/>
        <v>100</v>
      </c>
    </row>
    <row r="539" spans="1:7" x14ac:dyDescent="0.25">
      <c r="A539" s="16"/>
      <c r="B539" s="10"/>
      <c r="C539" s="16">
        <v>6050</v>
      </c>
      <c r="D539" s="2" t="s">
        <v>101</v>
      </c>
      <c r="E539" s="3">
        <v>180556.1</v>
      </c>
      <c r="F539" s="3">
        <v>22422.080000000002</v>
      </c>
      <c r="G539" s="3">
        <f t="shared" si="20"/>
        <v>12.418345323143333</v>
      </c>
    </row>
    <row r="540" spans="1:7" x14ac:dyDescent="0.25">
      <c r="A540" s="16"/>
      <c r="B540" s="10"/>
      <c r="C540" s="16">
        <v>6060</v>
      </c>
      <c r="D540" s="2" t="s">
        <v>113</v>
      </c>
      <c r="E540" s="3">
        <v>0</v>
      </c>
      <c r="F540" s="3">
        <v>13775.91</v>
      </c>
      <c r="G540" s="3">
        <v>0</v>
      </c>
    </row>
    <row r="541" spans="1:7" ht="15.75" x14ac:dyDescent="0.25">
      <c r="A541" s="15" t="s">
        <v>4</v>
      </c>
      <c r="B541" s="11">
        <v>92601</v>
      </c>
      <c r="C541" s="15"/>
      <c r="D541" s="4" t="s">
        <v>98</v>
      </c>
      <c r="E541" s="5">
        <f>SUM(E531:E540)</f>
        <v>380300.47</v>
      </c>
      <c r="F541" s="5">
        <f>SUM(F531:F540)</f>
        <v>222797.99000000002</v>
      </c>
      <c r="G541" s="5">
        <f>F541/E541%</f>
        <v>58.584726440122481</v>
      </c>
    </row>
    <row r="542" spans="1:7" x14ac:dyDescent="0.25">
      <c r="A542" s="16"/>
      <c r="B542" s="10">
        <v>92605</v>
      </c>
      <c r="C542" s="16">
        <v>2820</v>
      </c>
      <c r="D542" s="2" t="s">
        <v>153</v>
      </c>
      <c r="E542" s="3">
        <v>82000</v>
      </c>
      <c r="F542" s="3">
        <v>85000</v>
      </c>
      <c r="G542" s="3">
        <f>F542/E542%</f>
        <v>103.65853658536585</v>
      </c>
    </row>
    <row r="543" spans="1:7" x14ac:dyDescent="0.25">
      <c r="A543" s="16"/>
      <c r="B543" s="10"/>
      <c r="C543" s="16">
        <v>4110</v>
      </c>
      <c r="D543" s="2" t="s">
        <v>103</v>
      </c>
      <c r="E543" s="3">
        <v>0</v>
      </c>
      <c r="F543" s="3">
        <v>100</v>
      </c>
      <c r="G543" s="3">
        <v>0</v>
      </c>
    </row>
    <row r="544" spans="1:7" x14ac:dyDescent="0.25">
      <c r="A544" s="16"/>
      <c r="B544" s="10"/>
      <c r="C544" s="16">
        <v>4120</v>
      </c>
      <c r="D544" s="2" t="s">
        <v>104</v>
      </c>
      <c r="E544" s="3">
        <v>0</v>
      </c>
      <c r="F544" s="3">
        <v>20</v>
      </c>
      <c r="G544" s="3">
        <v>0</v>
      </c>
    </row>
    <row r="545" spans="1:7" x14ac:dyDescent="0.25">
      <c r="A545" s="16"/>
      <c r="B545" s="10"/>
      <c r="C545" s="16">
        <v>4170</v>
      </c>
      <c r="D545" s="2" t="s">
        <v>110</v>
      </c>
      <c r="E545" s="3">
        <v>200</v>
      </c>
      <c r="F545" s="3">
        <v>500</v>
      </c>
      <c r="G545" s="3">
        <f t="shared" ref="G545:G554" si="21">F545/E545%</f>
        <v>250</v>
      </c>
    </row>
    <row r="546" spans="1:7" x14ac:dyDescent="0.25">
      <c r="A546" s="16"/>
      <c r="B546" s="10"/>
      <c r="C546" s="16">
        <v>4210</v>
      </c>
      <c r="D546" s="2" t="s">
        <v>111</v>
      </c>
      <c r="E546" s="3">
        <v>17000</v>
      </c>
      <c r="F546" s="3">
        <v>11900</v>
      </c>
      <c r="G546" s="3">
        <f t="shared" si="21"/>
        <v>70</v>
      </c>
    </row>
    <row r="547" spans="1:7" x14ac:dyDescent="0.25">
      <c r="A547" s="16"/>
      <c r="B547" s="10"/>
      <c r="C547" s="16">
        <v>4300</v>
      </c>
      <c r="D547" s="2" t="s">
        <v>7</v>
      </c>
      <c r="E547" s="3">
        <v>18281.12</v>
      </c>
      <c r="F547" s="3">
        <v>8800</v>
      </c>
      <c r="G547" s="3">
        <f t="shared" si="21"/>
        <v>48.137094444979304</v>
      </c>
    </row>
    <row r="548" spans="1:7" x14ac:dyDescent="0.25">
      <c r="A548" s="16"/>
      <c r="B548" s="10"/>
      <c r="C548" s="16">
        <v>4430</v>
      </c>
      <c r="D548" s="2" t="s">
        <v>106</v>
      </c>
      <c r="E548" s="3">
        <v>3000</v>
      </c>
      <c r="F548" s="3">
        <v>0</v>
      </c>
      <c r="G548" s="3">
        <f t="shared" si="21"/>
        <v>0</v>
      </c>
    </row>
    <row r="549" spans="1:7" ht="15.75" x14ac:dyDescent="0.25">
      <c r="A549" s="15" t="s">
        <v>4</v>
      </c>
      <c r="B549" s="11">
        <v>92605</v>
      </c>
      <c r="C549" s="15"/>
      <c r="D549" s="4" t="s">
        <v>99</v>
      </c>
      <c r="E549" s="5">
        <f>SUM(E542:E548)</f>
        <v>120481.12</v>
      </c>
      <c r="F549" s="5">
        <f>SUM(F542:F548)</f>
        <v>106320</v>
      </c>
      <c r="G549" s="5">
        <f t="shared" si="21"/>
        <v>88.246191602468514</v>
      </c>
    </row>
    <row r="550" spans="1:7" x14ac:dyDescent="0.25">
      <c r="A550" s="16"/>
      <c r="B550" s="10">
        <v>92695</v>
      </c>
      <c r="C550" s="16">
        <v>4210</v>
      </c>
      <c r="D550" s="2" t="s">
        <v>111</v>
      </c>
      <c r="E550" s="3">
        <v>7182</v>
      </c>
      <c r="F550" s="3">
        <v>8000</v>
      </c>
      <c r="G550" s="3">
        <f t="shared" si="21"/>
        <v>111.38958507379562</v>
      </c>
    </row>
    <row r="551" spans="1:7" x14ac:dyDescent="0.25">
      <c r="A551" s="16"/>
      <c r="B551" s="10"/>
      <c r="C551" s="16">
        <v>4300</v>
      </c>
      <c r="D551" s="2" t="s">
        <v>7</v>
      </c>
      <c r="E551" s="3">
        <v>8108</v>
      </c>
      <c r="F551" s="3">
        <v>8000</v>
      </c>
      <c r="G551" s="3">
        <f t="shared" si="21"/>
        <v>98.667982239763205</v>
      </c>
    </row>
    <row r="552" spans="1:7" ht="15.75" x14ac:dyDescent="0.25">
      <c r="A552" s="15" t="s">
        <v>4</v>
      </c>
      <c r="B552" s="11">
        <v>92695</v>
      </c>
      <c r="C552" s="15"/>
      <c r="D552" s="4" t="s">
        <v>28</v>
      </c>
      <c r="E552" s="5">
        <f>SUM(E550:E551)</f>
        <v>15290</v>
      </c>
      <c r="F552" s="5">
        <f>SUM(F550:F551)</f>
        <v>16000</v>
      </c>
      <c r="G552" s="5">
        <f t="shared" si="21"/>
        <v>104.64355788096795</v>
      </c>
    </row>
    <row r="553" spans="1:7" ht="15.75" x14ac:dyDescent="0.25">
      <c r="A553" s="17">
        <v>926</v>
      </c>
      <c r="B553" s="12"/>
      <c r="C553" s="17"/>
      <c r="D553" s="6" t="s">
        <v>100</v>
      </c>
      <c r="E553" s="7">
        <v>516071.59</v>
      </c>
      <c r="F553" s="7">
        <f>F541+F549+F552</f>
        <v>345117.99</v>
      </c>
      <c r="G553" s="7">
        <f t="shared" si="21"/>
        <v>66.87405326846222</v>
      </c>
    </row>
    <row r="554" spans="1:7" ht="18" customHeight="1" x14ac:dyDescent="0.3">
      <c r="A554" s="28"/>
      <c r="B554" s="29"/>
      <c r="C554" s="28"/>
      <c r="D554" s="43" t="s">
        <v>59</v>
      </c>
      <c r="E554" s="44">
        <f>E19+E23+E38+E55+E65+E71+E128+E175+E198+E202+E211+E341+E358+E442+E456+E464+E502+E530+E553</f>
        <v>25732747.029999997</v>
      </c>
      <c r="F554" s="44">
        <f>F19+F23+F38+F55+F65+F71+F128+F175+F198+F202+F211+F341+F358+F442+F456+F464+F502+F530+F553</f>
        <v>33632000</v>
      </c>
      <c r="G554" s="44">
        <f t="shared" si="21"/>
        <v>130.69727829986755</v>
      </c>
    </row>
    <row r="555" spans="1:7" x14ac:dyDescent="0.25">
      <c r="A555" s="18"/>
      <c r="B555" s="13"/>
      <c r="E555" s="1"/>
      <c r="F555" s="1"/>
      <c r="G555" s="1"/>
    </row>
    <row r="556" spans="1:7" x14ac:dyDescent="0.25">
      <c r="B556" s="1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Masztalerz</dc:creator>
  <cp:lastModifiedBy>Dorota Andrzejewska</cp:lastModifiedBy>
  <cp:lastPrinted>2015-11-05T12:28:59Z</cp:lastPrinted>
  <dcterms:created xsi:type="dcterms:W3CDTF">2015-11-02T12:52:34Z</dcterms:created>
  <dcterms:modified xsi:type="dcterms:W3CDTF">2015-11-10T10:16:04Z</dcterms:modified>
</cp:coreProperties>
</file>