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4615" windowHeight="11190"/>
  </bookViews>
  <sheets>
    <sheet name="Arkusz1" sheetId="1" r:id="rId1"/>
  </sheets>
  <calcPr calcId="145621" iterateDelta="1E-4"/>
</workbook>
</file>

<file path=xl/calcChain.xml><?xml version="1.0" encoding="utf-8"?>
<calcChain xmlns="http://schemas.openxmlformats.org/spreadsheetml/2006/main">
  <c r="G197" i="1" l="1"/>
  <c r="F184" i="1"/>
  <c r="F197" i="1"/>
  <c r="G196" i="1" l="1"/>
  <c r="F196" i="1"/>
  <c r="F195" i="1"/>
  <c r="G192" i="1"/>
  <c r="F192" i="1"/>
  <c r="F191" i="1"/>
  <c r="G189" i="1"/>
  <c r="F189" i="1"/>
  <c r="G183" i="1"/>
  <c r="F183" i="1"/>
  <c r="F181" i="1"/>
  <c r="G179" i="1"/>
  <c r="F179" i="1"/>
  <c r="G177" i="1"/>
  <c r="F177" i="1"/>
  <c r="F174" i="1"/>
  <c r="F173" i="1"/>
  <c r="G170" i="1"/>
  <c r="F170" i="1"/>
  <c r="F169" i="1"/>
  <c r="G166" i="1"/>
  <c r="F166" i="1"/>
  <c r="G162" i="1"/>
  <c r="G163" i="1"/>
  <c r="F162" i="1"/>
  <c r="F158" i="1"/>
  <c r="F155" i="1"/>
  <c r="G153" i="1"/>
  <c r="F153" i="1"/>
  <c r="G151" i="1"/>
  <c r="F151" i="1"/>
  <c r="G148" i="1"/>
  <c r="F148" i="1"/>
  <c r="F142" i="1"/>
  <c r="G140" i="1"/>
  <c r="F140" i="1"/>
  <c r="G139" i="1"/>
  <c r="F139" i="1"/>
  <c r="G136" i="1"/>
  <c r="F136" i="1"/>
  <c r="G132" i="1"/>
  <c r="F132" i="1"/>
  <c r="G122" i="1"/>
  <c r="F122" i="1"/>
  <c r="G117" i="1"/>
  <c r="F117" i="1"/>
  <c r="G108" i="1"/>
  <c r="F108" i="1"/>
  <c r="G107" i="1"/>
  <c r="F107" i="1"/>
  <c r="G103" i="1"/>
  <c r="F103" i="1"/>
  <c r="G101" i="1"/>
  <c r="F101" i="1"/>
  <c r="G99" i="1"/>
  <c r="F99" i="1"/>
  <c r="F98" i="1"/>
  <c r="G96" i="1"/>
  <c r="F96" i="1"/>
  <c r="G93" i="1"/>
  <c r="F93" i="1"/>
  <c r="G86" i="1"/>
  <c r="G76" i="1"/>
  <c r="F76" i="1"/>
  <c r="F86" i="1"/>
  <c r="G68" i="1"/>
  <c r="F68" i="1"/>
  <c r="F65" i="1"/>
  <c r="F64" i="1"/>
  <c r="G58" i="1"/>
  <c r="G49" i="1"/>
  <c r="F58" i="1"/>
  <c r="F57" i="1"/>
  <c r="F55" i="1"/>
  <c r="F53" i="1"/>
  <c r="F51" i="1"/>
  <c r="F49" i="1"/>
  <c r="F47" i="1"/>
  <c r="F46" i="1"/>
  <c r="F41" i="1"/>
  <c r="F35" i="1"/>
  <c r="F32" i="1"/>
  <c r="F31" i="1"/>
  <c r="F11" i="1" l="1"/>
  <c r="F10" i="1"/>
</calcChain>
</file>

<file path=xl/sharedStrings.xml><?xml version="1.0" encoding="utf-8"?>
<sst xmlns="http://schemas.openxmlformats.org/spreadsheetml/2006/main" count="390" uniqueCount="213">
  <si>
    <t>Zestwienie planowanych dochodów roku 2016</t>
  </si>
  <si>
    <t>Tabela nr 1</t>
  </si>
  <si>
    <t>w porównaniu z planem na dzień 31.10.2015 r.</t>
  </si>
  <si>
    <t>DZIAŁ</t>
  </si>
  <si>
    <t>ROZDZ</t>
  </si>
  <si>
    <t>PARAGRAF</t>
  </si>
  <si>
    <t>SKRÓCONA TREŚĆ</t>
  </si>
  <si>
    <t>PLAN 31.10.2015</t>
  </si>
  <si>
    <t>Plan rok 2016</t>
  </si>
  <si>
    <t>% wykonania</t>
  </si>
  <si>
    <t>010</t>
  </si>
  <si>
    <t>01095</t>
  </si>
  <si>
    <t>Dotacje celowe otrzymane z budżetu państwa na realizację zadań bieżących</t>
  </si>
  <si>
    <t>ogółem</t>
  </si>
  <si>
    <t>Pozostała działalność</t>
  </si>
  <si>
    <t>Rolnictwo i leśnictwo</t>
  </si>
  <si>
    <t>020</t>
  </si>
  <si>
    <t>02001</t>
  </si>
  <si>
    <t>0750</t>
  </si>
  <si>
    <t>wpływy z najmu i dzierżawy składników majątkowych</t>
  </si>
  <si>
    <t>0840</t>
  </si>
  <si>
    <t>Wpływy ze sprzedaży wyrobów</t>
  </si>
  <si>
    <t>Gospodarka leśna</t>
  </si>
  <si>
    <t>leśnictwo</t>
  </si>
  <si>
    <t>Dotacje celowe w ramach programów finansowanych z udziałem środków europejskich</t>
  </si>
  <si>
    <t>40002</t>
  </si>
  <si>
    <t>Dostarczanie wody</t>
  </si>
  <si>
    <t>Wytwarzanie i zaopatrywanie w energię</t>
  </si>
  <si>
    <t>0960</t>
  </si>
  <si>
    <t>Wpływy z otrzymanych spadków, zapisów i darowizn w postaci pieniężnej</t>
  </si>
  <si>
    <t>60017</t>
  </si>
  <si>
    <t>Drogi wewnętrzne</t>
  </si>
  <si>
    <t>Transport i łączność</t>
  </si>
  <si>
    <t>0970</t>
  </si>
  <si>
    <t>Wpływy z różnych dochodów</t>
  </si>
  <si>
    <t>63003</t>
  </si>
  <si>
    <t>Zadania z zakresu upowszechniania turystyki</t>
  </si>
  <si>
    <t>0830</t>
  </si>
  <si>
    <t>Wpływy z usług</t>
  </si>
  <si>
    <t>0920</t>
  </si>
  <si>
    <t>wpływy z pozostałych odsetek</t>
  </si>
  <si>
    <t>63095</t>
  </si>
  <si>
    <t>Turystyka</t>
  </si>
  <si>
    <t>0470/0550</t>
  </si>
  <si>
    <t>Wpływy z opłat z tytułu  wieczystego użytkowania nieruchomości</t>
  </si>
  <si>
    <t>0760</t>
  </si>
  <si>
    <t>Wpływy z tytułu przekształcenia prawa wieczystego użytkowania.....</t>
  </si>
  <si>
    <t>0770</t>
  </si>
  <si>
    <t>7005</t>
  </si>
  <si>
    <t>Gospodarka gruntami</t>
  </si>
  <si>
    <t>Gospodarka mieszkaniowa</t>
  </si>
  <si>
    <t>Dochody jst związane z realizacją zadań z zakresu administracji rządowej...</t>
  </si>
  <si>
    <t>75011</t>
  </si>
  <si>
    <t>Urzędy wojewódzkie</t>
  </si>
  <si>
    <t>0690</t>
  </si>
  <si>
    <t>Wpływy z różnych opłat</t>
  </si>
  <si>
    <t>0870</t>
  </si>
  <si>
    <t>Wpływy ze sprzedaży składników majątkowych</t>
  </si>
  <si>
    <t>Pozostałe odsetki</t>
  </si>
  <si>
    <t>75023</t>
  </si>
  <si>
    <t>Urzedy gmin</t>
  </si>
  <si>
    <t>Dotacje otrzymane z budzetu państwa</t>
  </si>
  <si>
    <t>75095</t>
  </si>
  <si>
    <t>Administracja publiczna</t>
  </si>
  <si>
    <t>75101</t>
  </si>
  <si>
    <t>Urzędy naczelnych organów władzy</t>
  </si>
  <si>
    <t>75107</t>
  </si>
  <si>
    <t>Wybory Prezydenta Rzeczypospolitej Polskiej</t>
  </si>
  <si>
    <t>75108</t>
  </si>
  <si>
    <t>Wybory do Sejmu i Senatu</t>
  </si>
  <si>
    <t>Wybory do Rad Gmin</t>
  </si>
  <si>
    <t>Referenda ogólnokrajowe i konstytucyjne</t>
  </si>
  <si>
    <t>0570</t>
  </si>
  <si>
    <t>Grzywny i kary pieniężne</t>
  </si>
  <si>
    <t>Wpływy ze zwrotów dotacji oraz płatności, w tym wykorzystanych niezgodnie z przeznacz</t>
  </si>
  <si>
    <t>75412</t>
  </si>
  <si>
    <t>Ochotnicze Straże pożarne</t>
  </si>
  <si>
    <t>Bezpieczeństwo publiczne i ochrona p-poż</t>
  </si>
  <si>
    <t>0350</t>
  </si>
  <si>
    <t>0910</t>
  </si>
  <si>
    <t>Odsetki od nieterminowych wpłat z tytułu podatków i opłat</t>
  </si>
  <si>
    <t>75601</t>
  </si>
  <si>
    <t>Wpływy z podatku dochodowego mod osób fizycznych</t>
  </si>
  <si>
    <t>0310</t>
  </si>
  <si>
    <t>0320</t>
  </si>
  <si>
    <t>0330</t>
  </si>
  <si>
    <t>0340</t>
  </si>
  <si>
    <t>0500</t>
  </si>
  <si>
    <t>75615</t>
  </si>
  <si>
    <t>Wpływy z podatku rolnego, podatku leśnego, podatku od cz. cywilnopr.</t>
  </si>
  <si>
    <t>0360</t>
  </si>
  <si>
    <t>0430</t>
  </si>
  <si>
    <t>Wpływy z opłaty targowej</t>
  </si>
  <si>
    <t>75616</t>
  </si>
  <si>
    <t>Wpływy z podatku rolnego, podatku leśnego, podatku od cz.i cywilnopr.</t>
  </si>
  <si>
    <t>0410</t>
  </si>
  <si>
    <t>Wpływy z opłaty skarbowej</t>
  </si>
  <si>
    <t>0460</t>
  </si>
  <si>
    <t>Wpływy z opłaty eksploatacyjnej</t>
  </si>
  <si>
    <t>0480</t>
  </si>
  <si>
    <t>Wpływy z opłat zezezwolenia na sprzedaż napojów alkoholowych</t>
  </si>
  <si>
    <t>0490</t>
  </si>
  <si>
    <t>Wpływy z innych lokalnych opłat....</t>
  </si>
  <si>
    <t>wpływy z odsetek od nieterminowych wpłat ….</t>
  </si>
  <si>
    <t>75618</t>
  </si>
  <si>
    <t>Wpływy z innych opłat stanowiacych dochody JST</t>
  </si>
  <si>
    <t>0010</t>
  </si>
  <si>
    <t>wpływy z podatku dochodowego od osób fizycznych</t>
  </si>
  <si>
    <t>0020</t>
  </si>
  <si>
    <t>wpływy z podatku dochodowego od osób prawnych</t>
  </si>
  <si>
    <t>75621</t>
  </si>
  <si>
    <t>0740</t>
  </si>
  <si>
    <t>Wpływy z dywidend</t>
  </si>
  <si>
    <t>75624</t>
  </si>
  <si>
    <t>Dywidendy</t>
  </si>
  <si>
    <t>Dochody od osób prawnych , od osób fizycznych</t>
  </si>
  <si>
    <t>Subwencje ogólne z budżetu państwa</t>
  </si>
  <si>
    <t>75801</t>
  </si>
  <si>
    <t>Część oświatowa subwencji ogólnej dla jst</t>
  </si>
  <si>
    <t>75807</t>
  </si>
  <si>
    <t>Część wyrównawcza subwencji ogólnej dla gmin</t>
  </si>
  <si>
    <t>Dotacje celowe otrzymane  z budżetu państwa na realizację własnych zadań bieżących gmin</t>
  </si>
  <si>
    <t>Dotacje celowe otrzymane z budżetu państwa na realizacje inwestycji i zakupów inwestycyjnych</t>
  </si>
  <si>
    <t>75814</t>
  </si>
  <si>
    <t>Różne rozliczenia finansowe</t>
  </si>
  <si>
    <t>Wpływy  z najmu i dzierżawy składników  majątkowych...</t>
  </si>
  <si>
    <t>Wpływy z otrzymanych spadków, zapisów i darowizny w postaci pieniężnej</t>
  </si>
  <si>
    <t>Wpływy ze sprzedaży skladników majątkowych</t>
  </si>
  <si>
    <t>Dotacje celowe przekazane z budżetu państwa na realizację zadań bieżących</t>
  </si>
  <si>
    <t>Dotacje celowe przekazane z budżetu państwa na realizację własnych zadań bieżących gmin</t>
  </si>
  <si>
    <t>80101</t>
  </si>
  <si>
    <t>Szkoły podstawowe</t>
  </si>
  <si>
    <t>801</t>
  </si>
  <si>
    <t>80103</t>
  </si>
  <si>
    <t>0660</t>
  </si>
  <si>
    <t>wpływy z opłat za korzystanie z wychowania przedszkolnego</t>
  </si>
  <si>
    <t>wpływy z usług</t>
  </si>
  <si>
    <t>80104</t>
  </si>
  <si>
    <t>0670</t>
  </si>
  <si>
    <t>wpływy z opłat za korzystanie z wyżywienia w jednostkach realizujących …</t>
  </si>
  <si>
    <t>Dotacje celowe otrzymane z budżetu państwa na realizację własnych zadań bieżących gmin</t>
  </si>
  <si>
    <t>Dotacje celowe otrzymane z  gminy na zadania bieżące realizowane na podstawie porozumień</t>
  </si>
  <si>
    <t>Zwrot dotacji oraz płatności, w tym wykorzystanych niezgodnie z przeznaczeniem</t>
  </si>
  <si>
    <t>Przedszkola</t>
  </si>
  <si>
    <t>80110</t>
  </si>
  <si>
    <t>Gimnazja</t>
  </si>
  <si>
    <t>80113</t>
  </si>
  <si>
    <t>Dowożenie uczniów do szkół</t>
  </si>
  <si>
    <t>Oświata i wychowanie</t>
  </si>
  <si>
    <t>Wspieranie rodziny</t>
  </si>
  <si>
    <t>Dochody jst związane z realizacją zadań związanych z realizacją zadań z zakresu administracji rządowej</t>
  </si>
  <si>
    <t>85212</t>
  </si>
  <si>
    <t>Świadczenia rodzinne. Świadczenia z funduszu alimentacyjnego...</t>
  </si>
  <si>
    <t>Dotacje celowe otrzymane budżetu państwa na realizację własnych zadań bieżących gmin</t>
  </si>
  <si>
    <t>85213</t>
  </si>
  <si>
    <t>Składki na ubezpieczenie  zdrowotne opłacanie za osoby pobierające niektóre....</t>
  </si>
  <si>
    <t>85214</t>
  </si>
  <si>
    <t>Zasiłki i pomoc w naturze oraz  składki na ubezpieczenia</t>
  </si>
  <si>
    <t>85215</t>
  </si>
  <si>
    <t>Dodatki mieszkaniowe</t>
  </si>
  <si>
    <t>85216</t>
  </si>
  <si>
    <t>Zasiłki stałe</t>
  </si>
  <si>
    <t>Dotacje celowe otrzymane z budżetu państwa na realizację zadań bieżących …</t>
  </si>
  <si>
    <t>Dotacje celowe otrzymane z budżetu państwa na realizację własnych zadań bieżących gmin...</t>
  </si>
  <si>
    <t>85219</t>
  </si>
  <si>
    <t>Ośrodki pomocy społecznej</t>
  </si>
  <si>
    <t>Dochody jst związane z realizacją zadań bieżących</t>
  </si>
  <si>
    <t>85228</t>
  </si>
  <si>
    <t>Usługi opiekuńcze i specjalistyczne usługi opiekuncze</t>
  </si>
  <si>
    <t>85295</t>
  </si>
  <si>
    <t>Pomoc społeczna</t>
  </si>
  <si>
    <t>85415</t>
  </si>
  <si>
    <t>Pomoc materialna dla uczniów</t>
  </si>
  <si>
    <t>Edukacyjna opieka  wychowawcza</t>
  </si>
  <si>
    <t>0083</t>
  </si>
  <si>
    <t>90001</t>
  </si>
  <si>
    <t>Gospodarka ściekowa i ochrona wód</t>
  </si>
  <si>
    <t>90019</t>
  </si>
  <si>
    <t>0400</t>
  </si>
  <si>
    <t>Wpływy z opłaty produktowej</t>
  </si>
  <si>
    <t>90020</t>
  </si>
  <si>
    <t>Wpływy i wydatki związane z grom. środków z opłat produktowych</t>
  </si>
  <si>
    <t>90095</t>
  </si>
  <si>
    <t>Gospodarka komunalna i ochrona środowiska</t>
  </si>
  <si>
    <t>92109</t>
  </si>
  <si>
    <t>Domy i ośrodki kultury, świetlice i kluby</t>
  </si>
  <si>
    <t>92195</t>
  </si>
  <si>
    <t>Pozostała dzialalność</t>
  </si>
  <si>
    <t>Kultura i ochrona dziedzictwa narodowego</t>
  </si>
  <si>
    <t>0580</t>
  </si>
  <si>
    <t>Grzywny i inne kary pieniężne od osób prawnych i innych jednostek organizacyjnych</t>
  </si>
  <si>
    <t>92601</t>
  </si>
  <si>
    <t>Obiekty sportowe</t>
  </si>
  <si>
    <t>Kultura fizyczna i sport</t>
  </si>
  <si>
    <t>Ogółem:</t>
  </si>
  <si>
    <t>DOCHODY BUDZETU GMINY</t>
  </si>
  <si>
    <t xml:space="preserve">rozdz. </t>
  </si>
  <si>
    <t>Wpłaty z tytułu odpłatnego nabycia prawa własności….</t>
  </si>
  <si>
    <t xml:space="preserve">wpływy z podatku od dziallaności wgospodarczej od osób fizycznych opłacanego w formie karty podatkowej </t>
  </si>
  <si>
    <t xml:space="preserve">wpływy z podatku od nieruchomości </t>
  </si>
  <si>
    <t xml:space="preserve">wpływy z podatku rolnego </t>
  </si>
  <si>
    <t xml:space="preserve">wpływy z podatku leśnego </t>
  </si>
  <si>
    <t xml:space="preserve">wpłyywy  zpodatku od śrokdów transportowych </t>
  </si>
  <si>
    <t>wpływy z podateku  od czynności cywilnoprawnych</t>
  </si>
  <si>
    <t>wpływy z odsetkek  od nieterminowych wpłat z tytułu podatków i opłat</t>
  </si>
  <si>
    <t xml:space="preserve">wpłyyw z podatku rolnego </t>
  </si>
  <si>
    <t xml:space="preserve">wpływy z podatku lesnego </t>
  </si>
  <si>
    <t xml:space="preserve">wpływy z podatku od środków transportowych </t>
  </si>
  <si>
    <t xml:space="preserve">wpływy z podatku od spadków i darowizn </t>
  </si>
  <si>
    <t xml:space="preserve">wpływy z podatku od czynności cywilnoprawnych </t>
  </si>
  <si>
    <t>Dotacje celowe otzrymane  z budżetu państwa na realizację zadań bieżących</t>
  </si>
  <si>
    <t>Dotacje celowe otzrymane  z budżetu państwa na realizację własnych zadań bieżących gmin</t>
  </si>
  <si>
    <t xml:space="preserve">odziały przedszkolne przy szkołach podstawowych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</si>
</sst>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#,##0.00"/>
    <numFmt numFmtId="165" formatCode="[$-415]General"/>
  </numFmts>
  <fonts count="20" x14ac:knownFonts="1"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b/>
      <sz val="7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92D050"/>
        <b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3" fillId="0" borderId="0"/>
  </cellStyleXfs>
  <cellXfs count="59">
    <xf numFmtId="0" fontId="0" fillId="0" borderId="0" xfId="0"/>
    <xf numFmtId="165" fontId="4" fillId="0" borderId="0" xfId="1" applyFont="1"/>
    <xf numFmtId="165" fontId="1" fillId="0" borderId="0" xfId="1"/>
    <xf numFmtId="165" fontId="5" fillId="0" borderId="1" xfId="1" applyFont="1" applyBorder="1"/>
    <xf numFmtId="49" fontId="6" fillId="0" borderId="1" xfId="1" applyNumberFormat="1" applyFont="1" applyBorder="1" applyAlignment="1">
      <alignment horizontal="center" vertical="center" wrapText="1"/>
    </xf>
    <xf numFmtId="165" fontId="6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1" fillId="0" borderId="1" xfId="1" applyNumberFormat="1" applyBorder="1"/>
    <xf numFmtId="49" fontId="7" fillId="2" borderId="2" xfId="1" applyNumberFormat="1" applyFont="1" applyFill="1" applyBorder="1" applyAlignment="1">
      <alignment horizontal="center" vertical="center" wrapText="1"/>
    </xf>
    <xf numFmtId="165" fontId="7" fillId="2" borderId="2" xfId="1" applyFont="1" applyFill="1" applyBorder="1" applyAlignment="1">
      <alignment horizontal="left" vertical="center" wrapText="1"/>
    </xf>
    <xf numFmtId="164" fontId="7" fillId="2" borderId="2" xfId="1" applyNumberFormat="1" applyFont="1" applyFill="1" applyBorder="1" applyAlignment="1">
      <alignment horizontal="right" vertical="center" wrapText="1"/>
    </xf>
    <xf numFmtId="164" fontId="8" fillId="0" borderId="2" xfId="1" applyNumberFormat="1" applyFont="1" applyBorder="1"/>
    <xf numFmtId="164" fontId="1" fillId="0" borderId="2" xfId="1" applyNumberFormat="1" applyBorder="1"/>
    <xf numFmtId="49" fontId="6" fillId="0" borderId="3" xfId="1" applyNumberFormat="1" applyFont="1" applyBorder="1" applyAlignment="1">
      <alignment horizontal="center" vertical="center" wrapText="1"/>
    </xf>
    <xf numFmtId="165" fontId="6" fillId="0" borderId="3" xfId="1" applyFont="1" applyBorder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164" fontId="10" fillId="0" borderId="3" xfId="1" applyNumberFormat="1" applyFont="1" applyBorder="1"/>
    <xf numFmtId="164" fontId="1" fillId="0" borderId="3" xfId="1" applyNumberFormat="1" applyBorder="1"/>
    <xf numFmtId="49" fontId="9" fillId="0" borderId="1" xfId="1" applyNumberFormat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165" fontId="11" fillId="0" borderId="1" xfId="1" applyFont="1" applyBorder="1" applyAlignment="1">
      <alignment horizontal="left" vertical="center" wrapText="1"/>
    </xf>
    <xf numFmtId="164" fontId="11" fillId="0" borderId="1" xfId="1" applyNumberFormat="1" applyFont="1" applyBorder="1" applyAlignment="1">
      <alignment horizontal="right" vertical="center" wrapText="1"/>
    </xf>
    <xf numFmtId="164" fontId="12" fillId="0" borderId="1" xfId="1" applyNumberFormat="1" applyFont="1" applyBorder="1"/>
    <xf numFmtId="164" fontId="10" fillId="0" borderId="2" xfId="1" applyNumberFormat="1" applyFont="1" applyBorder="1"/>
    <xf numFmtId="49" fontId="7" fillId="2" borderId="1" xfId="1" applyNumberFormat="1" applyFont="1" applyFill="1" applyBorder="1" applyAlignment="1">
      <alignment horizontal="center" vertical="center" wrapText="1"/>
    </xf>
    <xf numFmtId="165" fontId="7" fillId="2" borderId="1" xfId="1" applyFont="1" applyFill="1" applyBorder="1" applyAlignment="1">
      <alignment horizontal="lef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8" fillId="0" borderId="1" xfId="1" applyNumberFormat="1" applyFont="1" applyBorder="1"/>
    <xf numFmtId="164" fontId="10" fillId="0" borderId="1" xfId="1" applyNumberFormat="1" applyFont="1" applyBorder="1"/>
    <xf numFmtId="49" fontId="13" fillId="2" borderId="2" xfId="1" applyNumberFormat="1" applyFont="1" applyFill="1" applyBorder="1" applyAlignment="1">
      <alignment horizontal="center" vertical="center" wrapText="1"/>
    </xf>
    <xf numFmtId="165" fontId="13" fillId="2" borderId="2" xfId="1" applyFont="1" applyFill="1" applyBorder="1" applyAlignment="1">
      <alignment horizontal="left" vertical="center" wrapText="1"/>
    </xf>
    <xf numFmtId="164" fontId="13" fillId="2" borderId="2" xfId="1" applyNumberFormat="1" applyFont="1" applyFill="1" applyBorder="1" applyAlignment="1">
      <alignment horizontal="right" vertical="center" wrapText="1"/>
    </xf>
    <xf numFmtId="164" fontId="4" fillId="0" borderId="2" xfId="1" applyNumberFormat="1" applyFont="1" applyBorder="1"/>
    <xf numFmtId="165" fontId="14" fillId="3" borderId="3" xfId="1" applyFont="1" applyFill="1" applyBorder="1" applyAlignment="1">
      <alignment horizontal="center" vertical="center" wrapText="1"/>
    </xf>
    <xf numFmtId="165" fontId="14" fillId="3" borderId="3" xfId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right" vertical="center" wrapText="1"/>
    </xf>
    <xf numFmtId="164" fontId="15" fillId="3" borderId="3" xfId="1" applyNumberFormat="1" applyFont="1" applyFill="1" applyBorder="1"/>
    <xf numFmtId="49" fontId="9" fillId="4" borderId="1" xfId="1" applyNumberFormat="1" applyFont="1" applyFill="1" applyBorder="1" applyAlignment="1">
      <alignment horizontal="center" vertical="center" wrapText="1"/>
    </xf>
    <xf numFmtId="165" fontId="9" fillId="4" borderId="1" xfId="1" applyFont="1" applyFill="1" applyBorder="1" applyAlignment="1">
      <alignment horizontal="left" vertical="center" wrapText="1"/>
    </xf>
    <xf numFmtId="164" fontId="9" fillId="4" borderId="1" xfId="1" applyNumberFormat="1" applyFont="1" applyFill="1" applyBorder="1" applyAlignment="1">
      <alignment horizontal="right" vertical="center" wrapText="1"/>
    </xf>
    <xf numFmtId="164" fontId="5" fillId="4" borderId="1" xfId="1" applyNumberFormat="1" applyFont="1" applyFill="1" applyBorder="1"/>
    <xf numFmtId="0" fontId="0" fillId="5" borderId="0" xfId="0" applyFill="1"/>
    <xf numFmtId="49" fontId="11" fillId="4" borderId="1" xfId="1" applyNumberFormat="1" applyFont="1" applyFill="1" applyBorder="1" applyAlignment="1">
      <alignment horizontal="center" vertical="center" wrapText="1"/>
    </xf>
    <xf numFmtId="165" fontId="11" fillId="4" borderId="1" xfId="1" applyFont="1" applyFill="1" applyBorder="1" applyAlignment="1">
      <alignment horizontal="left" vertical="center" wrapText="1"/>
    </xf>
    <xf numFmtId="164" fontId="16" fillId="3" borderId="3" xfId="1" applyNumberFormat="1" applyFont="1" applyFill="1" applyBorder="1"/>
    <xf numFmtId="0" fontId="17" fillId="0" borderId="0" xfId="0" applyFont="1"/>
    <xf numFmtId="164" fontId="8" fillId="4" borderId="1" xfId="1" applyNumberFormat="1" applyFont="1" applyFill="1" applyBorder="1"/>
    <xf numFmtId="164" fontId="7" fillId="0" borderId="1" xfId="1" applyNumberFormat="1" applyFont="1" applyBorder="1"/>
    <xf numFmtId="164" fontId="18" fillId="0" borderId="1" xfId="1" applyNumberFormat="1" applyFont="1" applyBorder="1"/>
    <xf numFmtId="164" fontId="18" fillId="0" borderId="2" xfId="1" applyNumberFormat="1" applyFont="1" applyBorder="1"/>
    <xf numFmtId="164" fontId="7" fillId="0" borderId="2" xfId="1" applyNumberFormat="1" applyFont="1" applyBorder="1"/>
    <xf numFmtId="164" fontId="18" fillId="0" borderId="3" xfId="1" applyNumberFormat="1" applyFont="1" applyBorder="1"/>
    <xf numFmtId="164" fontId="18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/>
    <xf numFmtId="164" fontId="19" fillId="0" borderId="1" xfId="1" applyNumberFormat="1" applyFont="1" applyBorder="1"/>
    <xf numFmtId="49" fontId="18" fillId="2" borderId="1" xfId="1" applyNumberFormat="1" applyFont="1" applyFill="1" applyBorder="1" applyAlignment="1">
      <alignment horizontal="center" vertical="center" wrapText="1"/>
    </xf>
    <xf numFmtId="165" fontId="18" fillId="2" borderId="1" xfId="1" applyFont="1" applyFill="1" applyBorder="1" applyAlignment="1">
      <alignment horizontal="left" vertical="center" wrapText="1"/>
    </xf>
    <xf numFmtId="164" fontId="9" fillId="0" borderId="1" xfId="1" applyNumberFormat="1" applyFont="1" applyBorder="1"/>
    <xf numFmtId="164" fontId="15" fillId="0" borderId="1" xfId="1" applyNumberFormat="1" applyFont="1" applyBorder="1"/>
  </cellXfs>
  <cellStyles count="6">
    <cellStyle name="Excel Built-in Normal" xfId="1"/>
    <cellStyle name="Heading" xfId="2"/>
    <cellStyle name="Heading1" xfId="3"/>
    <cellStyle name="Normalny" xfId="0" builtinId="0" customBuiltin="1"/>
    <cellStyle name="Result" xfId="4"/>
    <cellStyle name="Result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7"/>
  <sheetViews>
    <sheetView tabSelected="1" workbookViewId="0">
      <selection activeCell="M14" sqref="M14"/>
    </sheetView>
  </sheetViews>
  <sheetFormatPr defaultRowHeight="15" x14ac:dyDescent="0.25"/>
  <cols>
    <col min="1" max="3" width="8.75" style="2" customWidth="1"/>
    <col min="4" max="4" width="55.625" style="2" customWidth="1"/>
    <col min="5" max="5" width="13.125" style="2" customWidth="1"/>
    <col min="6" max="6" width="11.125" style="2" customWidth="1"/>
    <col min="7" max="7" width="11.625" style="2" customWidth="1"/>
    <col min="8" max="1024" width="8.75" style="2" customWidth="1"/>
  </cols>
  <sheetData>
    <row r="1" spans="1:7" x14ac:dyDescent="0.25">
      <c r="A1" s="1" t="s">
        <v>0</v>
      </c>
      <c r="B1" s="1"/>
      <c r="C1" s="1"/>
      <c r="D1" s="1"/>
      <c r="E1" s="2" t="s">
        <v>1</v>
      </c>
    </row>
    <row r="2" spans="1:7" x14ac:dyDescent="0.25">
      <c r="A2" s="1" t="s">
        <v>2</v>
      </c>
      <c r="B2" s="1"/>
      <c r="C2" s="1"/>
      <c r="D2" s="1"/>
    </row>
    <row r="4" spans="1:7" x14ac:dyDescent="0.2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spans="1:7" x14ac:dyDescent="0.25">
      <c r="A5" s="4" t="s">
        <v>10</v>
      </c>
      <c r="B5" s="4" t="s">
        <v>11</v>
      </c>
      <c r="C5" s="4">
        <v>2010</v>
      </c>
      <c r="D5" s="5" t="s">
        <v>12</v>
      </c>
      <c r="E5" s="6">
        <v>631306.64</v>
      </c>
      <c r="F5" s="7">
        <v>0</v>
      </c>
      <c r="G5" s="28">
        <v>0</v>
      </c>
    </row>
    <row r="6" spans="1:7" x14ac:dyDescent="0.25">
      <c r="A6" s="8" t="s">
        <v>13</v>
      </c>
      <c r="B6" s="8" t="s">
        <v>11</v>
      </c>
      <c r="C6" s="8"/>
      <c r="D6" s="9" t="s">
        <v>14</v>
      </c>
      <c r="E6" s="10">
        <v>631306.64</v>
      </c>
      <c r="F6" s="11">
        <v>0</v>
      </c>
      <c r="G6" s="23">
        <v>0</v>
      </c>
    </row>
    <row r="7" spans="1:7" s="41" customFormat="1" ht="14.25" x14ac:dyDescent="0.2">
      <c r="A7" s="37" t="s">
        <v>10</v>
      </c>
      <c r="B7" s="37"/>
      <c r="C7" s="37"/>
      <c r="D7" s="38" t="s">
        <v>15</v>
      </c>
      <c r="E7" s="39">
        <v>631306.64</v>
      </c>
      <c r="F7" s="40">
        <v>0</v>
      </c>
      <c r="G7" s="46">
        <v>0</v>
      </c>
    </row>
    <row r="8" spans="1:7" x14ac:dyDescent="0.25">
      <c r="A8" s="13" t="s">
        <v>16</v>
      </c>
      <c r="B8" s="13" t="s">
        <v>17</v>
      </c>
      <c r="C8" s="13" t="s">
        <v>18</v>
      </c>
      <c r="D8" s="14" t="s">
        <v>19</v>
      </c>
      <c r="E8" s="15">
        <v>3600</v>
      </c>
      <c r="F8" s="16">
        <v>3600</v>
      </c>
      <c r="G8" s="16">
        <v>100</v>
      </c>
    </row>
    <row r="9" spans="1:7" x14ac:dyDescent="0.25">
      <c r="A9" s="18"/>
      <c r="B9" s="18"/>
      <c r="C9" s="19" t="s">
        <v>20</v>
      </c>
      <c r="D9" s="20" t="s">
        <v>21</v>
      </c>
      <c r="E9" s="21">
        <v>2000</v>
      </c>
      <c r="F9" s="22">
        <v>2000</v>
      </c>
      <c r="G9" s="27">
        <v>100</v>
      </c>
    </row>
    <row r="10" spans="1:7" x14ac:dyDescent="0.25">
      <c r="A10" s="8" t="s">
        <v>13</v>
      </c>
      <c r="B10" s="8" t="s">
        <v>17</v>
      </c>
      <c r="C10" s="8"/>
      <c r="D10" s="9" t="s">
        <v>22</v>
      </c>
      <c r="E10" s="10">
        <v>5600</v>
      </c>
      <c r="F10" s="11">
        <f>SUM(F8:F9)</f>
        <v>5600</v>
      </c>
      <c r="G10" s="23">
        <v>100</v>
      </c>
    </row>
    <row r="11" spans="1:7" x14ac:dyDescent="0.25">
      <c r="A11" s="37" t="s">
        <v>16</v>
      </c>
      <c r="B11" s="37"/>
      <c r="C11" s="37"/>
      <c r="D11" s="38" t="s">
        <v>23</v>
      </c>
      <c r="E11" s="39">
        <v>5600</v>
      </c>
      <c r="F11" s="40">
        <f>SUM(F10)</f>
        <v>5600</v>
      </c>
      <c r="G11" s="46">
        <v>0</v>
      </c>
    </row>
    <row r="12" spans="1:7" x14ac:dyDescent="0.25">
      <c r="A12" s="13">
        <v>400</v>
      </c>
      <c r="B12" s="13">
        <v>40002</v>
      </c>
      <c r="C12" s="13">
        <v>6207</v>
      </c>
      <c r="D12" s="14" t="s">
        <v>24</v>
      </c>
      <c r="E12" s="15">
        <v>685204.77</v>
      </c>
      <c r="F12" s="17">
        <v>0</v>
      </c>
      <c r="G12" s="16">
        <v>0</v>
      </c>
    </row>
    <row r="13" spans="1:7" x14ac:dyDescent="0.25">
      <c r="A13" s="8" t="s">
        <v>13</v>
      </c>
      <c r="B13" s="8" t="s">
        <v>25</v>
      </c>
      <c r="C13" s="8"/>
      <c r="D13" s="9" t="s">
        <v>26</v>
      </c>
      <c r="E13" s="10">
        <v>685204.77</v>
      </c>
      <c r="F13" s="23">
        <v>0</v>
      </c>
      <c r="G13" s="23">
        <v>0</v>
      </c>
    </row>
    <row r="14" spans="1:7" x14ac:dyDescent="0.25">
      <c r="A14" s="37">
        <v>400</v>
      </c>
      <c r="B14" s="37"/>
      <c r="C14" s="37"/>
      <c r="D14" s="38" t="s">
        <v>27</v>
      </c>
      <c r="E14" s="39">
        <v>685204.77</v>
      </c>
      <c r="F14" s="40">
        <v>0</v>
      </c>
      <c r="G14" s="46">
        <v>0</v>
      </c>
    </row>
    <row r="15" spans="1:7" x14ac:dyDescent="0.25">
      <c r="A15" s="13">
        <v>600</v>
      </c>
      <c r="B15" s="13">
        <v>60017</v>
      </c>
      <c r="C15" s="13" t="s">
        <v>28</v>
      </c>
      <c r="D15" s="14" t="s">
        <v>29</v>
      </c>
      <c r="E15" s="15">
        <v>4000</v>
      </c>
      <c r="F15" s="17">
        <v>0</v>
      </c>
      <c r="G15" s="16">
        <v>0</v>
      </c>
    </row>
    <row r="16" spans="1:7" x14ac:dyDescent="0.25">
      <c r="A16" s="8" t="s">
        <v>13</v>
      </c>
      <c r="B16" s="8" t="s">
        <v>30</v>
      </c>
      <c r="C16" s="8"/>
      <c r="D16" s="9" t="s">
        <v>31</v>
      </c>
      <c r="E16" s="10">
        <v>4000</v>
      </c>
      <c r="F16" s="23">
        <v>0</v>
      </c>
      <c r="G16" s="23">
        <v>0</v>
      </c>
    </row>
    <row r="17" spans="1:7" x14ac:dyDescent="0.25">
      <c r="A17" s="37">
        <v>600</v>
      </c>
      <c r="B17" s="37"/>
      <c r="C17" s="37"/>
      <c r="D17" s="38" t="s">
        <v>32</v>
      </c>
      <c r="E17" s="39">
        <v>4000</v>
      </c>
      <c r="F17" s="40">
        <v>0</v>
      </c>
      <c r="G17" s="46">
        <v>0</v>
      </c>
    </row>
    <row r="18" spans="1:7" x14ac:dyDescent="0.25">
      <c r="A18" s="13">
        <v>630</v>
      </c>
      <c r="B18" s="13">
        <v>63003</v>
      </c>
      <c r="C18" s="13" t="s">
        <v>33</v>
      </c>
      <c r="D18" s="14" t="s">
        <v>34</v>
      </c>
      <c r="E18" s="15">
        <v>970</v>
      </c>
      <c r="F18" s="16">
        <v>1000</v>
      </c>
      <c r="G18" s="16">
        <v>103.092783505155</v>
      </c>
    </row>
    <row r="19" spans="1:7" x14ac:dyDescent="0.25">
      <c r="A19" s="24" t="s">
        <v>13</v>
      </c>
      <c r="B19" s="24" t="s">
        <v>35</v>
      </c>
      <c r="C19" s="24"/>
      <c r="D19" s="25" t="s">
        <v>36</v>
      </c>
      <c r="E19" s="26">
        <v>970</v>
      </c>
      <c r="F19" s="27">
        <v>1000</v>
      </c>
      <c r="G19" s="28">
        <v>103.092783505155</v>
      </c>
    </row>
    <row r="20" spans="1:7" x14ac:dyDescent="0.25">
      <c r="A20" s="4">
        <v>630</v>
      </c>
      <c r="B20" s="4">
        <v>63095</v>
      </c>
      <c r="C20" s="4" t="s">
        <v>37</v>
      </c>
      <c r="D20" s="5" t="s">
        <v>38</v>
      </c>
      <c r="E20" s="6">
        <v>2230</v>
      </c>
      <c r="F20" s="28">
        <v>2500</v>
      </c>
      <c r="G20" s="28">
        <v>112.107623318386</v>
      </c>
    </row>
    <row r="21" spans="1:7" x14ac:dyDescent="0.25">
      <c r="A21" s="4"/>
      <c r="B21" s="4"/>
      <c r="C21" s="4" t="s">
        <v>39</v>
      </c>
      <c r="D21" s="5" t="s">
        <v>40</v>
      </c>
      <c r="E21" s="6">
        <v>20</v>
      </c>
      <c r="F21" s="28">
        <v>20</v>
      </c>
      <c r="G21" s="28">
        <v>100</v>
      </c>
    </row>
    <row r="22" spans="1:7" x14ac:dyDescent="0.25">
      <c r="A22" s="8" t="s">
        <v>13</v>
      </c>
      <c r="B22" s="8" t="s">
        <v>41</v>
      </c>
      <c r="C22" s="8"/>
      <c r="D22" s="9" t="s">
        <v>14</v>
      </c>
      <c r="E22" s="10">
        <v>2250</v>
      </c>
      <c r="F22" s="11">
        <v>2520</v>
      </c>
      <c r="G22" s="23">
        <v>112</v>
      </c>
    </row>
    <row r="23" spans="1:7" x14ac:dyDescent="0.25">
      <c r="A23" s="37">
        <v>630</v>
      </c>
      <c r="B23" s="37"/>
      <c r="C23" s="37"/>
      <c r="D23" s="38" t="s">
        <v>42</v>
      </c>
      <c r="E23" s="39">
        <v>3220</v>
      </c>
      <c r="F23" s="40">
        <v>3520</v>
      </c>
      <c r="G23" s="46">
        <v>109.31677018633501</v>
      </c>
    </row>
    <row r="24" spans="1:7" x14ac:dyDescent="0.25">
      <c r="A24" s="13">
        <v>700</v>
      </c>
      <c r="B24" s="13">
        <v>70005</v>
      </c>
      <c r="C24" s="13" t="s">
        <v>43</v>
      </c>
      <c r="D24" s="14" t="s">
        <v>44</v>
      </c>
      <c r="E24" s="15">
        <v>2663</v>
      </c>
      <c r="F24" s="16">
        <v>5331</v>
      </c>
      <c r="G24" s="16">
        <v>200.18775816748001</v>
      </c>
    </row>
    <row r="25" spans="1:7" x14ac:dyDescent="0.25">
      <c r="A25" s="4"/>
      <c r="B25" s="4"/>
      <c r="C25" s="4" t="s">
        <v>18</v>
      </c>
      <c r="D25" s="5" t="s">
        <v>19</v>
      </c>
      <c r="E25" s="6">
        <v>124000</v>
      </c>
      <c r="F25" s="28">
        <v>142000</v>
      </c>
      <c r="G25" s="28">
        <v>114.51612903225799</v>
      </c>
    </row>
    <row r="26" spans="1:7" x14ac:dyDescent="0.25">
      <c r="A26" s="4"/>
      <c r="B26" s="4"/>
      <c r="C26" s="4" t="s">
        <v>45</v>
      </c>
      <c r="D26" s="5" t="s">
        <v>46</v>
      </c>
      <c r="E26" s="6">
        <v>490</v>
      </c>
      <c r="F26" s="28">
        <v>2000</v>
      </c>
      <c r="G26" s="28">
        <v>408.16326530612201</v>
      </c>
    </row>
    <row r="27" spans="1:7" x14ac:dyDescent="0.25">
      <c r="A27" s="4"/>
      <c r="B27" s="4"/>
      <c r="C27" s="4" t="s">
        <v>47</v>
      </c>
      <c r="D27" s="5" t="s">
        <v>197</v>
      </c>
      <c r="E27" s="6">
        <v>13200</v>
      </c>
      <c r="F27" s="28">
        <v>728000</v>
      </c>
      <c r="G27" s="28">
        <v>5515.1515151515196</v>
      </c>
    </row>
    <row r="28" spans="1:7" x14ac:dyDescent="0.25">
      <c r="A28" s="4"/>
      <c r="B28" s="4"/>
      <c r="C28" s="4" t="s">
        <v>37</v>
      </c>
      <c r="D28" s="5" t="s">
        <v>38</v>
      </c>
      <c r="E28" s="6">
        <v>6500</v>
      </c>
      <c r="F28" s="28">
        <v>2000</v>
      </c>
      <c r="G28" s="28">
        <v>30.769230769230798</v>
      </c>
    </row>
    <row r="29" spans="1:7" x14ac:dyDescent="0.25">
      <c r="A29" s="4"/>
      <c r="B29" s="4"/>
      <c r="C29" s="4" t="s">
        <v>39</v>
      </c>
      <c r="D29" s="5" t="s">
        <v>40</v>
      </c>
      <c r="E29" s="6">
        <v>1210</v>
      </c>
      <c r="F29" s="28">
        <v>450</v>
      </c>
      <c r="G29" s="28">
        <v>37.190082644628099</v>
      </c>
    </row>
    <row r="30" spans="1:7" x14ac:dyDescent="0.25">
      <c r="A30" s="4"/>
      <c r="B30" s="4"/>
      <c r="C30" s="4" t="s">
        <v>33</v>
      </c>
      <c r="D30" s="5" t="s">
        <v>34</v>
      </c>
      <c r="E30" s="6">
        <v>30000</v>
      </c>
      <c r="F30" s="28">
        <v>5000</v>
      </c>
      <c r="G30" s="28">
        <v>16.6666666666667</v>
      </c>
    </row>
    <row r="31" spans="1:7" x14ac:dyDescent="0.25">
      <c r="A31" s="29" t="s">
        <v>13</v>
      </c>
      <c r="B31" s="29" t="s">
        <v>48</v>
      </c>
      <c r="C31" s="29"/>
      <c r="D31" s="30" t="s">
        <v>49</v>
      </c>
      <c r="E31" s="31">
        <v>178063</v>
      </c>
      <c r="F31" s="23">
        <f>SUM(F24:F30)</f>
        <v>884781</v>
      </c>
      <c r="G31" s="23">
        <v>496.9</v>
      </c>
    </row>
    <row r="32" spans="1:7" x14ac:dyDescent="0.25">
      <c r="A32" s="37">
        <v>700</v>
      </c>
      <c r="B32" s="37"/>
      <c r="C32" s="37"/>
      <c r="D32" s="38" t="s">
        <v>50</v>
      </c>
      <c r="E32" s="39">
        <v>178063</v>
      </c>
      <c r="F32" s="40">
        <f>SUM(F31)</f>
        <v>884781</v>
      </c>
      <c r="G32" s="46">
        <v>0</v>
      </c>
    </row>
    <row r="33" spans="1:7" x14ac:dyDescent="0.25">
      <c r="A33" s="13">
        <v>750</v>
      </c>
      <c r="B33" s="13">
        <v>75011</v>
      </c>
      <c r="C33" s="13">
        <v>2010</v>
      </c>
      <c r="D33" s="14" t="s">
        <v>12</v>
      </c>
      <c r="E33" s="15">
        <v>70349</v>
      </c>
      <c r="F33" s="16">
        <v>76039</v>
      </c>
      <c r="G33" s="16">
        <v>108.088245746208</v>
      </c>
    </row>
    <row r="34" spans="1:7" x14ac:dyDescent="0.25">
      <c r="A34" s="4"/>
      <c r="B34" s="4"/>
      <c r="C34" s="4">
        <v>2360</v>
      </c>
      <c r="D34" s="5" t="s">
        <v>51</v>
      </c>
      <c r="E34" s="6">
        <v>100</v>
      </c>
      <c r="F34" s="28">
        <v>100</v>
      </c>
      <c r="G34" s="28">
        <v>100</v>
      </c>
    </row>
    <row r="35" spans="1:7" x14ac:dyDescent="0.25">
      <c r="A35" s="24" t="s">
        <v>13</v>
      </c>
      <c r="B35" s="24" t="s">
        <v>52</v>
      </c>
      <c r="C35" s="24"/>
      <c r="D35" s="25" t="s">
        <v>53</v>
      </c>
      <c r="E35" s="26">
        <v>70449</v>
      </c>
      <c r="F35" s="47">
        <f>SUM(F33:F34)</f>
        <v>76139</v>
      </c>
      <c r="G35" s="28">
        <v>0</v>
      </c>
    </row>
    <row r="36" spans="1:7" x14ac:dyDescent="0.25">
      <c r="A36" s="4">
        <v>750</v>
      </c>
      <c r="B36" s="4">
        <v>75023</v>
      </c>
      <c r="C36" s="4" t="s">
        <v>54</v>
      </c>
      <c r="D36" s="5" t="s">
        <v>55</v>
      </c>
      <c r="E36" s="6">
        <v>40</v>
      </c>
      <c r="F36" s="48">
        <v>0</v>
      </c>
      <c r="G36" s="48">
        <v>0</v>
      </c>
    </row>
    <row r="37" spans="1:7" x14ac:dyDescent="0.25">
      <c r="A37" s="4"/>
      <c r="B37" s="4"/>
      <c r="C37" s="4" t="s">
        <v>37</v>
      </c>
      <c r="D37" s="5" t="s">
        <v>38</v>
      </c>
      <c r="E37" s="6">
        <v>10000</v>
      </c>
      <c r="F37" s="48">
        <v>6000</v>
      </c>
      <c r="G37" s="48">
        <v>60</v>
      </c>
    </row>
    <row r="38" spans="1:7" x14ac:dyDescent="0.25">
      <c r="A38" s="4"/>
      <c r="B38" s="4"/>
      <c r="C38" s="4" t="s">
        <v>56</v>
      </c>
      <c r="D38" s="5" t="s">
        <v>57</v>
      </c>
      <c r="E38" s="6">
        <v>301.12</v>
      </c>
      <c r="F38" s="48">
        <v>0</v>
      </c>
      <c r="G38" s="48">
        <v>0</v>
      </c>
    </row>
    <row r="39" spans="1:7" x14ac:dyDescent="0.25">
      <c r="A39" s="4"/>
      <c r="B39" s="4"/>
      <c r="C39" s="4" t="s">
        <v>39</v>
      </c>
      <c r="D39" s="5" t="s">
        <v>58</v>
      </c>
      <c r="E39" s="6">
        <v>10</v>
      </c>
      <c r="F39" s="48">
        <v>0</v>
      </c>
      <c r="G39" s="48">
        <v>0</v>
      </c>
    </row>
    <row r="40" spans="1:7" x14ac:dyDescent="0.25">
      <c r="A40" s="4"/>
      <c r="B40" s="4"/>
      <c r="C40" s="4" t="s">
        <v>33</v>
      </c>
      <c r="D40" s="5" t="s">
        <v>34</v>
      </c>
      <c r="E40" s="6">
        <v>600</v>
      </c>
      <c r="F40" s="48">
        <v>0</v>
      </c>
      <c r="G40" s="48">
        <v>0</v>
      </c>
    </row>
    <row r="41" spans="1:7" x14ac:dyDescent="0.25">
      <c r="A41" s="24" t="s">
        <v>13</v>
      </c>
      <c r="B41" s="24" t="s">
        <v>59</v>
      </c>
      <c r="C41" s="24"/>
      <c r="D41" s="25" t="s">
        <v>60</v>
      </c>
      <c r="E41" s="26">
        <v>10951.12</v>
      </c>
      <c r="F41" s="47">
        <f>SUM(F36:F40)</f>
        <v>6000</v>
      </c>
      <c r="G41" s="47">
        <v>54.79</v>
      </c>
    </row>
    <row r="42" spans="1:7" x14ac:dyDescent="0.25">
      <c r="A42" s="4">
        <v>750</v>
      </c>
      <c r="B42" s="4">
        <v>75095</v>
      </c>
      <c r="C42" s="4" t="s">
        <v>39</v>
      </c>
      <c r="D42" s="5" t="s">
        <v>58</v>
      </c>
      <c r="E42" s="6">
        <v>12.34</v>
      </c>
      <c r="F42" s="48">
        <v>0</v>
      </c>
      <c r="G42" s="48">
        <v>0</v>
      </c>
    </row>
    <row r="43" spans="1:7" x14ac:dyDescent="0.25">
      <c r="A43" s="4"/>
      <c r="B43" s="4"/>
      <c r="C43" s="4">
        <v>2006</v>
      </c>
      <c r="D43" s="5" t="s">
        <v>61</v>
      </c>
      <c r="E43" s="6">
        <v>736.25</v>
      </c>
      <c r="F43" s="48">
        <v>0</v>
      </c>
      <c r="G43" s="48">
        <v>0</v>
      </c>
    </row>
    <row r="44" spans="1:7" x14ac:dyDescent="0.25">
      <c r="A44" s="4"/>
      <c r="B44" s="4"/>
      <c r="C44" s="4">
        <v>2007</v>
      </c>
      <c r="D44" s="5" t="s">
        <v>61</v>
      </c>
      <c r="E44" s="6">
        <v>1763.75</v>
      </c>
      <c r="F44" s="48">
        <v>0</v>
      </c>
      <c r="G44" s="48">
        <v>0</v>
      </c>
    </row>
    <row r="45" spans="1:7" x14ac:dyDescent="0.25">
      <c r="A45" s="4"/>
      <c r="B45" s="4"/>
      <c r="C45" s="4">
        <v>2009</v>
      </c>
      <c r="D45" s="5" t="s">
        <v>61</v>
      </c>
      <c r="E45" s="6">
        <v>0.01</v>
      </c>
      <c r="F45" s="48">
        <v>0</v>
      </c>
      <c r="G45" s="48">
        <v>0</v>
      </c>
    </row>
    <row r="46" spans="1:7" x14ac:dyDescent="0.25">
      <c r="A46" s="8" t="s">
        <v>13</v>
      </c>
      <c r="B46" s="8" t="s">
        <v>62</v>
      </c>
      <c r="C46" s="8"/>
      <c r="D46" s="9" t="s">
        <v>14</v>
      </c>
      <c r="E46" s="10">
        <v>2512.35</v>
      </c>
      <c r="F46" s="50">
        <f>SUM(F42:F45)</f>
        <v>0</v>
      </c>
      <c r="G46" s="50">
        <v>0</v>
      </c>
    </row>
    <row r="47" spans="1:7" x14ac:dyDescent="0.25">
      <c r="A47" s="37">
        <v>750</v>
      </c>
      <c r="B47" s="37"/>
      <c r="C47" s="37"/>
      <c r="D47" s="38" t="s">
        <v>63</v>
      </c>
      <c r="E47" s="39">
        <v>83912.47</v>
      </c>
      <c r="F47" s="40">
        <f>SUM(F41,F35)</f>
        <v>82139</v>
      </c>
      <c r="G47" s="40">
        <v>0</v>
      </c>
    </row>
    <row r="48" spans="1:7" x14ac:dyDescent="0.25">
      <c r="A48" s="13">
        <v>751</v>
      </c>
      <c r="B48" s="13">
        <v>75101</v>
      </c>
      <c r="C48" s="13">
        <v>2010</v>
      </c>
      <c r="D48" s="14" t="s">
        <v>12</v>
      </c>
      <c r="E48" s="15">
        <v>1440</v>
      </c>
      <c r="F48" s="51">
        <v>1704</v>
      </c>
      <c r="G48" s="51">
        <v>118.333333333333</v>
      </c>
    </row>
    <row r="49" spans="1:7" x14ac:dyDescent="0.25">
      <c r="A49" s="24" t="s">
        <v>13</v>
      </c>
      <c r="B49" s="24" t="s">
        <v>64</v>
      </c>
      <c r="C49" s="24"/>
      <c r="D49" s="25" t="s">
        <v>65</v>
      </c>
      <c r="E49" s="26">
        <v>1440</v>
      </c>
      <c r="F49" s="47">
        <f>SUM(F48)</f>
        <v>1704</v>
      </c>
      <c r="G49" s="48">
        <f>F49/E49%</f>
        <v>118.33333333333333</v>
      </c>
    </row>
    <row r="50" spans="1:7" x14ac:dyDescent="0.25">
      <c r="A50" s="4">
        <v>751</v>
      </c>
      <c r="B50" s="4">
        <v>75107</v>
      </c>
      <c r="C50" s="4">
        <v>2010</v>
      </c>
      <c r="D50" s="5" t="s">
        <v>12</v>
      </c>
      <c r="E50" s="6">
        <v>23731</v>
      </c>
      <c r="F50" s="7">
        <v>0</v>
      </c>
      <c r="G50" s="7">
        <v>0</v>
      </c>
    </row>
    <row r="51" spans="1:7" x14ac:dyDescent="0.25">
      <c r="A51" s="24" t="s">
        <v>13</v>
      </c>
      <c r="B51" s="24" t="s">
        <v>66</v>
      </c>
      <c r="C51" s="24"/>
      <c r="D51" s="25" t="s">
        <v>67</v>
      </c>
      <c r="E51" s="26">
        <v>23731</v>
      </c>
      <c r="F51" s="27">
        <f>SUM(F50)</f>
        <v>0</v>
      </c>
      <c r="G51" s="7">
        <v>0</v>
      </c>
    </row>
    <row r="52" spans="1:7" x14ac:dyDescent="0.25">
      <c r="A52" s="4">
        <v>751</v>
      </c>
      <c r="B52" s="4">
        <v>75108</v>
      </c>
      <c r="C52" s="4">
        <v>2010</v>
      </c>
      <c r="D52" s="5" t="s">
        <v>12</v>
      </c>
      <c r="E52" s="6">
        <v>16391</v>
      </c>
      <c r="F52" s="7">
        <v>0</v>
      </c>
      <c r="G52" s="7">
        <v>0</v>
      </c>
    </row>
    <row r="53" spans="1:7" x14ac:dyDescent="0.25">
      <c r="A53" s="24" t="s">
        <v>13</v>
      </c>
      <c r="B53" s="24" t="s">
        <v>68</v>
      </c>
      <c r="C53" s="24"/>
      <c r="D53" s="25" t="s">
        <v>69</v>
      </c>
      <c r="E53" s="26">
        <v>16391</v>
      </c>
      <c r="F53" s="27">
        <f>SUM(F52)</f>
        <v>0</v>
      </c>
      <c r="G53" s="7">
        <v>0</v>
      </c>
    </row>
    <row r="54" spans="1:7" x14ac:dyDescent="0.25">
      <c r="A54" s="4">
        <v>751</v>
      </c>
      <c r="B54" s="4">
        <v>75109</v>
      </c>
      <c r="C54" s="4">
        <v>2010</v>
      </c>
      <c r="D54" s="5" t="s">
        <v>12</v>
      </c>
      <c r="E54" s="6">
        <v>5397</v>
      </c>
      <c r="F54" s="7">
        <v>0</v>
      </c>
      <c r="G54" s="7">
        <v>0</v>
      </c>
    </row>
    <row r="55" spans="1:7" x14ac:dyDescent="0.25">
      <c r="A55" s="24" t="s">
        <v>13</v>
      </c>
      <c r="B55" s="24"/>
      <c r="C55" s="24"/>
      <c r="D55" s="25" t="s">
        <v>70</v>
      </c>
      <c r="E55" s="26">
        <v>5397</v>
      </c>
      <c r="F55" s="27">
        <f>SUM(F54)</f>
        <v>0</v>
      </c>
      <c r="G55" s="7">
        <v>0</v>
      </c>
    </row>
    <row r="56" spans="1:7" x14ac:dyDescent="0.25">
      <c r="A56" s="4">
        <v>751</v>
      </c>
      <c r="B56" s="4">
        <v>75110</v>
      </c>
      <c r="C56" s="4">
        <v>2010</v>
      </c>
      <c r="D56" s="5" t="s">
        <v>12</v>
      </c>
      <c r="E56" s="6">
        <v>11027</v>
      </c>
      <c r="F56" s="7">
        <v>0</v>
      </c>
      <c r="G56" s="7">
        <v>0</v>
      </c>
    </row>
    <row r="57" spans="1:7" x14ac:dyDescent="0.25">
      <c r="A57" s="8" t="s">
        <v>13</v>
      </c>
      <c r="B57" s="8"/>
      <c r="C57" s="8"/>
      <c r="D57" s="9" t="s">
        <v>71</v>
      </c>
      <c r="E57" s="10">
        <v>11027</v>
      </c>
      <c r="F57" s="11">
        <f>SUM(F56)</f>
        <v>0</v>
      </c>
      <c r="G57" s="12">
        <v>0</v>
      </c>
    </row>
    <row r="58" spans="1:7" x14ac:dyDescent="0.25">
      <c r="A58" s="37">
        <v>751</v>
      </c>
      <c r="B58" s="37"/>
      <c r="C58" s="37"/>
      <c r="D58" s="38" t="s">
        <v>65</v>
      </c>
      <c r="E58" s="39">
        <v>57986</v>
      </c>
      <c r="F58" s="40">
        <f>SUM(F57,F55,F53,F51,F49)</f>
        <v>1704</v>
      </c>
      <c r="G58" s="40">
        <f>F58/E58%</f>
        <v>2.938640361466561</v>
      </c>
    </row>
    <row r="59" spans="1:7" x14ac:dyDescent="0.25">
      <c r="A59" s="13">
        <v>754</v>
      </c>
      <c r="B59" s="13">
        <v>75412</v>
      </c>
      <c r="C59" s="13" t="s">
        <v>72</v>
      </c>
      <c r="D59" s="14" t="s">
        <v>73</v>
      </c>
      <c r="E59" s="15">
        <v>640</v>
      </c>
      <c r="F59" s="51">
        <v>0</v>
      </c>
      <c r="G59" s="51">
        <v>0</v>
      </c>
    </row>
    <row r="60" spans="1:7" x14ac:dyDescent="0.25">
      <c r="A60" s="4"/>
      <c r="B60" s="4"/>
      <c r="C60" s="4" t="s">
        <v>56</v>
      </c>
      <c r="D60" s="5" t="s">
        <v>57</v>
      </c>
      <c r="E60" s="6">
        <v>4912</v>
      </c>
      <c r="F60" s="48">
        <v>0</v>
      </c>
      <c r="G60" s="48">
        <v>0</v>
      </c>
    </row>
    <row r="61" spans="1:7" x14ac:dyDescent="0.25">
      <c r="A61" s="4"/>
      <c r="B61" s="4"/>
      <c r="C61" s="4" t="s">
        <v>39</v>
      </c>
      <c r="D61" s="5" t="s">
        <v>40</v>
      </c>
      <c r="E61" s="6">
        <v>100</v>
      </c>
      <c r="F61" s="48">
        <v>0</v>
      </c>
      <c r="G61" s="48">
        <v>0</v>
      </c>
    </row>
    <row r="62" spans="1:7" x14ac:dyDescent="0.25">
      <c r="A62" s="4"/>
      <c r="B62" s="4"/>
      <c r="C62" s="4" t="s">
        <v>33</v>
      </c>
      <c r="D62" s="5" t="s">
        <v>57</v>
      </c>
      <c r="E62" s="6">
        <v>5874</v>
      </c>
      <c r="F62" s="48">
        <v>0</v>
      </c>
      <c r="G62" s="48">
        <v>0</v>
      </c>
    </row>
    <row r="63" spans="1:7" x14ac:dyDescent="0.25">
      <c r="A63" s="4"/>
      <c r="B63" s="4"/>
      <c r="C63" s="4">
        <v>6660</v>
      </c>
      <c r="D63" s="5" t="s">
        <v>74</v>
      </c>
      <c r="E63" s="6">
        <v>35237</v>
      </c>
      <c r="F63" s="48">
        <v>0</v>
      </c>
      <c r="G63" s="48">
        <v>0</v>
      </c>
    </row>
    <row r="64" spans="1:7" x14ac:dyDescent="0.25">
      <c r="A64" s="29" t="s">
        <v>13</v>
      </c>
      <c r="B64" s="29" t="s">
        <v>75</v>
      </c>
      <c r="C64" s="29"/>
      <c r="D64" s="30" t="s">
        <v>76</v>
      </c>
      <c r="E64" s="31">
        <v>46763</v>
      </c>
      <c r="F64" s="50">
        <f>SUM(F59:F63)</f>
        <v>0</v>
      </c>
      <c r="G64" s="49">
        <v>0</v>
      </c>
    </row>
    <row r="65" spans="1:7" x14ac:dyDescent="0.25">
      <c r="A65" s="37">
        <v>754</v>
      </c>
      <c r="B65" s="37"/>
      <c r="C65" s="37"/>
      <c r="D65" s="38" t="s">
        <v>77</v>
      </c>
      <c r="E65" s="39">
        <v>46763</v>
      </c>
      <c r="F65" s="40">
        <f>SUM(F64)</f>
        <v>0</v>
      </c>
      <c r="G65" s="40">
        <v>0</v>
      </c>
    </row>
    <row r="66" spans="1:7" x14ac:dyDescent="0.25">
      <c r="A66" s="13">
        <v>756</v>
      </c>
      <c r="B66" s="13">
        <v>75601</v>
      </c>
      <c r="C66" s="13" t="s">
        <v>78</v>
      </c>
      <c r="D66" s="14" t="s">
        <v>198</v>
      </c>
      <c r="E66" s="15">
        <v>7000</v>
      </c>
      <c r="F66" s="51">
        <v>5000</v>
      </c>
      <c r="G66" s="51">
        <v>71.428571428571402</v>
      </c>
    </row>
    <row r="67" spans="1:7" x14ac:dyDescent="0.25">
      <c r="A67" s="4"/>
      <c r="B67" s="4"/>
      <c r="C67" s="4" t="s">
        <v>79</v>
      </c>
      <c r="D67" s="5" t="s">
        <v>80</v>
      </c>
      <c r="E67" s="6">
        <v>10</v>
      </c>
      <c r="F67" s="48">
        <v>0</v>
      </c>
      <c r="G67" s="48">
        <v>0</v>
      </c>
    </row>
    <row r="68" spans="1:7" x14ac:dyDescent="0.25">
      <c r="A68" s="24" t="s">
        <v>13</v>
      </c>
      <c r="B68" s="24" t="s">
        <v>81</v>
      </c>
      <c r="C68" s="24"/>
      <c r="D68" s="25" t="s">
        <v>82</v>
      </c>
      <c r="E68" s="26">
        <v>7010</v>
      </c>
      <c r="F68" s="47">
        <f>SUM(F66:F67)</f>
        <v>5000</v>
      </c>
      <c r="G68" s="47">
        <f>F68/E68%</f>
        <v>71.32667617689016</v>
      </c>
    </row>
    <row r="69" spans="1:7" x14ac:dyDescent="0.25">
      <c r="A69" s="4">
        <v>756</v>
      </c>
      <c r="B69" s="4">
        <v>75615</v>
      </c>
      <c r="C69" s="4" t="s">
        <v>83</v>
      </c>
      <c r="D69" s="5" t="s">
        <v>199</v>
      </c>
      <c r="E69" s="52">
        <v>1100000</v>
      </c>
      <c r="F69" s="48">
        <v>1100000</v>
      </c>
      <c r="G69" s="7">
        <v>100</v>
      </c>
    </row>
    <row r="70" spans="1:7" x14ac:dyDescent="0.25">
      <c r="A70" s="4"/>
      <c r="B70" s="4"/>
      <c r="C70" s="4" t="s">
        <v>84</v>
      </c>
      <c r="D70" s="5" t="s">
        <v>200</v>
      </c>
      <c r="E70" s="52">
        <v>54190</v>
      </c>
      <c r="F70" s="28">
        <v>49616</v>
      </c>
      <c r="G70" s="7">
        <v>91.559328289352294</v>
      </c>
    </row>
    <row r="71" spans="1:7" x14ac:dyDescent="0.25">
      <c r="A71" s="4"/>
      <c r="B71" s="4"/>
      <c r="C71" s="4" t="s">
        <v>85</v>
      </c>
      <c r="D71" s="5" t="s">
        <v>201</v>
      </c>
      <c r="E71" s="6">
        <v>29504</v>
      </c>
      <c r="F71" s="28">
        <v>31685</v>
      </c>
      <c r="G71" s="7">
        <v>107.39221800433801</v>
      </c>
    </row>
    <row r="72" spans="1:7" x14ac:dyDescent="0.25">
      <c r="A72" s="4"/>
      <c r="B72" s="4"/>
      <c r="C72" s="4" t="s">
        <v>86</v>
      </c>
      <c r="D72" s="5" t="s">
        <v>202</v>
      </c>
      <c r="E72" s="6">
        <v>27055</v>
      </c>
      <c r="F72" s="28">
        <v>27100</v>
      </c>
      <c r="G72" s="7">
        <v>100.166327850675</v>
      </c>
    </row>
    <row r="73" spans="1:7" x14ac:dyDescent="0.25">
      <c r="A73" s="4"/>
      <c r="B73" s="4"/>
      <c r="C73" s="4" t="s">
        <v>87</v>
      </c>
      <c r="D73" s="5" t="s">
        <v>203</v>
      </c>
      <c r="E73" s="6">
        <v>2000</v>
      </c>
      <c r="F73" s="28">
        <v>2000</v>
      </c>
      <c r="G73" s="7">
        <v>100</v>
      </c>
    </row>
    <row r="74" spans="1:7" x14ac:dyDescent="0.25">
      <c r="A74" s="4"/>
      <c r="B74" s="4"/>
      <c r="C74" s="4" t="s">
        <v>54</v>
      </c>
      <c r="D74" s="5" t="s">
        <v>55</v>
      </c>
      <c r="E74" s="6">
        <v>100</v>
      </c>
      <c r="F74" s="28">
        <v>100</v>
      </c>
      <c r="G74" s="48">
        <v>100</v>
      </c>
    </row>
    <row r="75" spans="1:7" x14ac:dyDescent="0.25">
      <c r="A75" s="4"/>
      <c r="B75" s="4"/>
      <c r="C75" s="4" t="s">
        <v>79</v>
      </c>
      <c r="D75" s="5" t="s">
        <v>204</v>
      </c>
      <c r="E75" s="6">
        <v>1000</v>
      </c>
      <c r="F75" s="28">
        <v>500</v>
      </c>
      <c r="G75" s="48">
        <v>50</v>
      </c>
    </row>
    <row r="76" spans="1:7" x14ac:dyDescent="0.25">
      <c r="A76" s="24" t="s">
        <v>13</v>
      </c>
      <c r="B76" s="24" t="s">
        <v>88</v>
      </c>
      <c r="C76" s="24"/>
      <c r="D76" s="25" t="s">
        <v>89</v>
      </c>
      <c r="E76" s="26">
        <v>1213849</v>
      </c>
      <c r="F76" s="47">
        <f>SUM(F69:F75)</f>
        <v>1211001</v>
      </c>
      <c r="G76" s="47">
        <f>F76/E76%</f>
        <v>99.76537444113724</v>
      </c>
    </row>
    <row r="77" spans="1:7" x14ac:dyDescent="0.25">
      <c r="A77" s="4">
        <v>756</v>
      </c>
      <c r="B77" s="4">
        <v>75616</v>
      </c>
      <c r="C77" s="4" t="s">
        <v>83</v>
      </c>
      <c r="D77" s="5" t="s">
        <v>199</v>
      </c>
      <c r="E77" s="6">
        <v>1354854</v>
      </c>
      <c r="F77" s="28">
        <v>1354854</v>
      </c>
      <c r="G77" s="48">
        <v>100</v>
      </c>
    </row>
    <row r="78" spans="1:7" x14ac:dyDescent="0.25">
      <c r="A78" s="4"/>
      <c r="B78" s="4"/>
      <c r="C78" s="4" t="s">
        <v>84</v>
      </c>
      <c r="D78" s="5" t="s">
        <v>205</v>
      </c>
      <c r="E78" s="6">
        <v>500000</v>
      </c>
      <c r="F78" s="28">
        <v>410000</v>
      </c>
      <c r="G78" s="48">
        <v>82</v>
      </c>
    </row>
    <row r="79" spans="1:7" x14ac:dyDescent="0.25">
      <c r="A79" s="4"/>
      <c r="B79" s="4"/>
      <c r="C79" s="4" t="s">
        <v>85</v>
      </c>
      <c r="D79" s="5" t="s">
        <v>206</v>
      </c>
      <c r="E79" s="6">
        <v>13996</v>
      </c>
      <c r="F79" s="28">
        <v>11983</v>
      </c>
      <c r="G79" s="48">
        <v>85.617319234066898</v>
      </c>
    </row>
    <row r="80" spans="1:7" x14ac:dyDescent="0.25">
      <c r="A80" s="4"/>
      <c r="B80" s="4"/>
      <c r="C80" s="4" t="s">
        <v>86</v>
      </c>
      <c r="D80" s="5" t="s">
        <v>207</v>
      </c>
      <c r="E80" s="6">
        <v>73989</v>
      </c>
      <c r="F80" s="28">
        <v>72000</v>
      </c>
      <c r="G80" s="48">
        <v>97.311762559299297</v>
      </c>
    </row>
    <row r="81" spans="1:7" x14ac:dyDescent="0.25">
      <c r="A81" s="4"/>
      <c r="B81" s="4"/>
      <c r="C81" s="4" t="s">
        <v>90</v>
      </c>
      <c r="D81" s="5" t="s">
        <v>208</v>
      </c>
      <c r="E81" s="6">
        <v>16963</v>
      </c>
      <c r="F81" s="28">
        <v>17000</v>
      </c>
      <c r="G81" s="48">
        <v>100.218121794494</v>
      </c>
    </row>
    <row r="82" spans="1:7" x14ac:dyDescent="0.25">
      <c r="A82" s="4"/>
      <c r="B82" s="4"/>
      <c r="C82" s="4" t="s">
        <v>91</v>
      </c>
      <c r="D82" s="5" t="s">
        <v>92</v>
      </c>
      <c r="E82" s="6">
        <v>3000</v>
      </c>
      <c r="F82" s="28">
        <v>3000</v>
      </c>
      <c r="G82" s="48">
        <v>100</v>
      </c>
    </row>
    <row r="83" spans="1:7" x14ac:dyDescent="0.25">
      <c r="A83" s="4"/>
      <c r="B83" s="4"/>
      <c r="C83" s="4" t="s">
        <v>87</v>
      </c>
      <c r="D83" s="5" t="s">
        <v>209</v>
      </c>
      <c r="E83" s="6">
        <v>130000</v>
      </c>
      <c r="F83" s="28">
        <v>120000</v>
      </c>
      <c r="G83" s="48">
        <v>92.307692307692307</v>
      </c>
    </row>
    <row r="84" spans="1:7" x14ac:dyDescent="0.25">
      <c r="A84" s="4"/>
      <c r="B84" s="4"/>
      <c r="C84" s="4" t="s">
        <v>54</v>
      </c>
      <c r="D84" s="5" t="s">
        <v>55</v>
      </c>
      <c r="E84" s="6">
        <v>5500</v>
      </c>
      <c r="F84" s="28">
        <v>5500</v>
      </c>
      <c r="G84" s="48">
        <v>100</v>
      </c>
    </row>
    <row r="85" spans="1:7" x14ac:dyDescent="0.25">
      <c r="A85" s="4"/>
      <c r="B85" s="4"/>
      <c r="C85" s="4" t="s">
        <v>79</v>
      </c>
      <c r="D85" s="5" t="s">
        <v>80</v>
      </c>
      <c r="E85" s="6">
        <v>17000</v>
      </c>
      <c r="F85" s="28">
        <v>17020</v>
      </c>
      <c r="G85" s="48">
        <v>100.11764705882401</v>
      </c>
    </row>
    <row r="86" spans="1:7" x14ac:dyDescent="0.25">
      <c r="A86" s="24" t="s">
        <v>13</v>
      </c>
      <c r="B86" s="24" t="s">
        <v>93</v>
      </c>
      <c r="C86" s="24"/>
      <c r="D86" s="25" t="s">
        <v>94</v>
      </c>
      <c r="E86" s="26">
        <v>2115302</v>
      </c>
      <c r="F86" s="47">
        <f>SUM(F77:F85)</f>
        <v>2011357</v>
      </c>
      <c r="G86" s="47">
        <f>F86/E86%</f>
        <v>95.086044451336022</v>
      </c>
    </row>
    <row r="87" spans="1:7" x14ac:dyDescent="0.25">
      <c r="A87" s="4">
        <v>756</v>
      </c>
      <c r="B87" s="4">
        <v>75618</v>
      </c>
      <c r="C87" s="4" t="s">
        <v>95</v>
      </c>
      <c r="D87" s="5" t="s">
        <v>96</v>
      </c>
      <c r="E87" s="6">
        <v>16813</v>
      </c>
      <c r="F87" s="28">
        <v>17000</v>
      </c>
      <c r="G87" s="48">
        <v>101.112234580384</v>
      </c>
    </row>
    <row r="88" spans="1:7" x14ac:dyDescent="0.25">
      <c r="A88" s="4"/>
      <c r="B88" s="4"/>
      <c r="C88" s="4" t="s">
        <v>97</v>
      </c>
      <c r="D88" s="5" t="s">
        <v>98</v>
      </c>
      <c r="E88" s="6">
        <v>7000</v>
      </c>
      <c r="F88" s="28">
        <v>7000</v>
      </c>
      <c r="G88" s="48">
        <v>100</v>
      </c>
    </row>
    <row r="89" spans="1:7" x14ac:dyDescent="0.25">
      <c r="A89" s="4"/>
      <c r="B89" s="4"/>
      <c r="C89" s="4" t="s">
        <v>99</v>
      </c>
      <c r="D89" s="5" t="s">
        <v>100</v>
      </c>
      <c r="E89" s="6">
        <v>115000</v>
      </c>
      <c r="F89" s="28">
        <v>115000</v>
      </c>
      <c r="G89" s="48">
        <v>100</v>
      </c>
    </row>
    <row r="90" spans="1:7" x14ac:dyDescent="0.25">
      <c r="A90" s="4"/>
      <c r="B90" s="4"/>
      <c r="C90" s="4" t="s">
        <v>101</v>
      </c>
      <c r="D90" s="5" t="s">
        <v>102</v>
      </c>
      <c r="E90" s="6">
        <v>13000</v>
      </c>
      <c r="F90" s="28">
        <v>8950</v>
      </c>
      <c r="G90" s="48">
        <v>68.846153846153797</v>
      </c>
    </row>
    <row r="91" spans="1:7" x14ac:dyDescent="0.25">
      <c r="A91" s="4"/>
      <c r="B91" s="4"/>
      <c r="C91" s="4" t="s">
        <v>54</v>
      </c>
      <c r="D91" s="5" t="s">
        <v>55</v>
      </c>
      <c r="E91" s="6">
        <v>0</v>
      </c>
      <c r="F91" s="28">
        <v>2000</v>
      </c>
      <c r="G91" s="48">
        <v>0</v>
      </c>
    </row>
    <row r="92" spans="1:7" x14ac:dyDescent="0.25">
      <c r="A92" s="4"/>
      <c r="B92" s="4"/>
      <c r="C92" s="4" t="s">
        <v>79</v>
      </c>
      <c r="D92" s="5" t="s">
        <v>103</v>
      </c>
      <c r="E92" s="6">
        <v>100</v>
      </c>
      <c r="F92" s="48">
        <v>0</v>
      </c>
      <c r="G92" s="48">
        <v>0</v>
      </c>
    </row>
    <row r="93" spans="1:7" x14ac:dyDescent="0.25">
      <c r="A93" s="24" t="s">
        <v>13</v>
      </c>
      <c r="B93" s="24" t="s">
        <v>104</v>
      </c>
      <c r="C93" s="24"/>
      <c r="D93" s="25" t="s">
        <v>105</v>
      </c>
      <c r="E93" s="26">
        <v>151913</v>
      </c>
      <c r="F93" s="27">
        <f>SUM(F87:F92)</f>
        <v>149950</v>
      </c>
      <c r="G93" s="47">
        <f>F93/E93%</f>
        <v>98.707813024560096</v>
      </c>
    </row>
    <row r="94" spans="1:7" x14ac:dyDescent="0.25">
      <c r="A94" s="4">
        <v>756</v>
      </c>
      <c r="B94" s="4">
        <v>75621</v>
      </c>
      <c r="C94" s="4" t="s">
        <v>106</v>
      </c>
      <c r="D94" s="5" t="s">
        <v>107</v>
      </c>
      <c r="E94" s="6">
        <v>3573513</v>
      </c>
      <c r="F94" s="28">
        <v>3902673</v>
      </c>
      <c r="G94" s="48">
        <v>109.211104031243</v>
      </c>
    </row>
    <row r="95" spans="1:7" x14ac:dyDescent="0.25">
      <c r="A95" s="4"/>
      <c r="B95" s="4"/>
      <c r="C95" s="4" t="s">
        <v>108</v>
      </c>
      <c r="D95" s="5" t="s">
        <v>109</v>
      </c>
      <c r="E95" s="6">
        <v>180000</v>
      </c>
      <c r="F95" s="28">
        <v>180000</v>
      </c>
      <c r="G95" s="48">
        <v>100</v>
      </c>
    </row>
    <row r="96" spans="1:7" x14ac:dyDescent="0.25">
      <c r="A96" s="24" t="s">
        <v>13</v>
      </c>
      <c r="B96" s="24" t="s">
        <v>110</v>
      </c>
      <c r="C96" s="24"/>
      <c r="D96" s="25"/>
      <c r="E96" s="26">
        <v>3753513</v>
      </c>
      <c r="F96" s="27">
        <f>SUM(F94:F95)</f>
        <v>4082673</v>
      </c>
      <c r="G96" s="47">
        <f>F96/E96%</f>
        <v>108.76938484028163</v>
      </c>
    </row>
    <row r="97" spans="1:7" x14ac:dyDescent="0.25">
      <c r="A97" s="4">
        <v>756</v>
      </c>
      <c r="B97" s="4">
        <v>75624</v>
      </c>
      <c r="C97" s="4" t="s">
        <v>111</v>
      </c>
      <c r="D97" s="5" t="s">
        <v>112</v>
      </c>
      <c r="E97" s="6">
        <v>150</v>
      </c>
      <c r="F97" s="28">
        <v>150</v>
      </c>
      <c r="G97" s="48">
        <v>100</v>
      </c>
    </row>
    <row r="98" spans="1:7" x14ac:dyDescent="0.25">
      <c r="A98" s="8" t="s">
        <v>13</v>
      </c>
      <c r="B98" s="8" t="s">
        <v>113</v>
      </c>
      <c r="C98" s="8"/>
      <c r="D98" s="9" t="s">
        <v>114</v>
      </c>
      <c r="E98" s="10">
        <v>150</v>
      </c>
      <c r="F98" s="11">
        <f>SUM(F97)</f>
        <v>150</v>
      </c>
      <c r="G98" s="49">
        <v>100</v>
      </c>
    </row>
    <row r="99" spans="1:7" x14ac:dyDescent="0.25">
      <c r="A99" s="37">
        <v>756</v>
      </c>
      <c r="B99" s="37"/>
      <c r="C99" s="37"/>
      <c r="D99" s="38" t="s">
        <v>115</v>
      </c>
      <c r="E99" s="39">
        <v>7241737</v>
      </c>
      <c r="F99" s="40">
        <f>SUM(F98,F96,F93,F86,F76,F68)</f>
        <v>7460131</v>
      </c>
      <c r="G99" s="40">
        <f>F99/E99%</f>
        <v>103.01576817826994</v>
      </c>
    </row>
    <row r="100" spans="1:7" x14ac:dyDescent="0.25">
      <c r="A100" s="13">
        <v>758</v>
      </c>
      <c r="B100" s="13">
        <v>75801</v>
      </c>
      <c r="C100" s="13">
        <v>2920</v>
      </c>
      <c r="D100" s="14" t="s">
        <v>116</v>
      </c>
      <c r="E100" s="15">
        <v>7190439</v>
      </c>
      <c r="F100" s="16">
        <v>7485124</v>
      </c>
      <c r="G100" s="51">
        <v>104.098289409033</v>
      </c>
    </row>
    <row r="101" spans="1:7" x14ac:dyDescent="0.25">
      <c r="A101" s="24" t="s">
        <v>13</v>
      </c>
      <c r="B101" s="24" t="s">
        <v>117</v>
      </c>
      <c r="C101" s="24"/>
      <c r="D101" s="25" t="s">
        <v>118</v>
      </c>
      <c r="E101" s="26">
        <v>7190439</v>
      </c>
      <c r="F101" s="27">
        <f>SUM(F100)</f>
        <v>7485124</v>
      </c>
      <c r="G101" s="47">
        <f>F101/E101%</f>
        <v>104.0982894090333</v>
      </c>
    </row>
    <row r="102" spans="1:7" x14ac:dyDescent="0.25">
      <c r="A102" s="4">
        <v>758</v>
      </c>
      <c r="B102" s="4">
        <v>75807</v>
      </c>
      <c r="C102" s="4">
        <v>2920</v>
      </c>
      <c r="D102" s="5" t="s">
        <v>116</v>
      </c>
      <c r="E102" s="6">
        <v>3778093</v>
      </c>
      <c r="F102" s="28">
        <v>3922875</v>
      </c>
      <c r="G102" s="48">
        <v>103.83214494720001</v>
      </c>
    </row>
    <row r="103" spans="1:7" x14ac:dyDescent="0.25">
      <c r="A103" s="24" t="s">
        <v>13</v>
      </c>
      <c r="B103" s="24" t="s">
        <v>119</v>
      </c>
      <c r="C103" s="24"/>
      <c r="D103" s="25" t="s">
        <v>120</v>
      </c>
      <c r="E103" s="26">
        <v>3778093</v>
      </c>
      <c r="F103" s="47">
        <f>SUM(F102)</f>
        <v>3922875</v>
      </c>
      <c r="G103" s="47">
        <f>F103/E103%</f>
        <v>103.83214494719955</v>
      </c>
    </row>
    <row r="104" spans="1:7" x14ac:dyDescent="0.25">
      <c r="A104" s="4">
        <v>758</v>
      </c>
      <c r="B104" s="4">
        <v>75814</v>
      </c>
      <c r="C104" s="4" t="s">
        <v>39</v>
      </c>
      <c r="D104" s="5" t="s">
        <v>40</v>
      </c>
      <c r="E104" s="6">
        <v>25914.05</v>
      </c>
      <c r="F104" s="28">
        <v>32000</v>
      </c>
      <c r="G104" s="48">
        <v>123.48513644142901</v>
      </c>
    </row>
    <row r="105" spans="1:7" x14ac:dyDescent="0.25">
      <c r="A105" s="4"/>
      <c r="B105" s="4"/>
      <c r="C105" s="4">
        <v>2030</v>
      </c>
      <c r="D105" s="5" t="s">
        <v>121</v>
      </c>
      <c r="E105" s="6">
        <v>46261.62</v>
      </c>
      <c r="F105" s="28">
        <v>42794</v>
      </c>
      <c r="G105" s="48">
        <v>92.504326480568494</v>
      </c>
    </row>
    <row r="106" spans="1:7" x14ac:dyDescent="0.25">
      <c r="A106" s="4"/>
      <c r="B106" s="4"/>
      <c r="C106" s="4">
        <v>6330</v>
      </c>
      <c r="D106" s="5" t="s">
        <v>122</v>
      </c>
      <c r="E106" s="6">
        <v>41974.16</v>
      </c>
      <c r="F106" s="28">
        <v>57822</v>
      </c>
      <c r="G106" s="48">
        <v>137.75618142209399</v>
      </c>
    </row>
    <row r="107" spans="1:7" x14ac:dyDescent="0.25">
      <c r="A107" s="8" t="s">
        <v>13</v>
      </c>
      <c r="B107" s="8" t="s">
        <v>123</v>
      </c>
      <c r="C107" s="8"/>
      <c r="D107" s="9" t="s">
        <v>124</v>
      </c>
      <c r="E107" s="10">
        <v>114149.83</v>
      </c>
      <c r="F107" s="50">
        <f>SUM(F104:F106)</f>
        <v>132616</v>
      </c>
      <c r="G107" s="50">
        <f>F107/E107%</f>
        <v>116.17713315911202</v>
      </c>
    </row>
    <row r="108" spans="1:7" x14ac:dyDescent="0.25">
      <c r="A108" s="37">
        <v>758</v>
      </c>
      <c r="B108" s="37"/>
      <c r="C108" s="37"/>
      <c r="D108" s="38" t="s">
        <v>124</v>
      </c>
      <c r="E108" s="39">
        <v>11082681.83</v>
      </c>
      <c r="F108" s="40">
        <f>SUM(F107,F103,F101)</f>
        <v>11540615</v>
      </c>
      <c r="G108" s="40">
        <f>F108/E108%</f>
        <v>104.13197073618417</v>
      </c>
    </row>
    <row r="109" spans="1:7" x14ac:dyDescent="0.25">
      <c r="A109" s="13">
        <v>801</v>
      </c>
      <c r="B109" s="13">
        <v>80101</v>
      </c>
      <c r="C109" s="13" t="s">
        <v>54</v>
      </c>
      <c r="D109" s="14" t="s">
        <v>55</v>
      </c>
      <c r="E109" s="15">
        <v>150</v>
      </c>
      <c r="F109" s="16">
        <v>150</v>
      </c>
      <c r="G109" s="16">
        <v>100</v>
      </c>
    </row>
    <row r="110" spans="1:7" x14ac:dyDescent="0.25">
      <c r="A110" s="4"/>
      <c r="B110" s="4"/>
      <c r="C110" s="4" t="s">
        <v>18</v>
      </c>
      <c r="D110" s="5" t="s">
        <v>125</v>
      </c>
      <c r="E110" s="6">
        <v>7520</v>
      </c>
      <c r="F110" s="28">
        <v>5900</v>
      </c>
      <c r="G110" s="28">
        <v>78.457446808510596</v>
      </c>
    </row>
    <row r="111" spans="1:7" x14ac:dyDescent="0.25">
      <c r="A111" s="4"/>
      <c r="B111" s="4"/>
      <c r="C111" s="4" t="s">
        <v>37</v>
      </c>
      <c r="D111" s="5" t="s">
        <v>38</v>
      </c>
      <c r="E111" s="6">
        <v>8300</v>
      </c>
      <c r="F111" s="28">
        <v>8800</v>
      </c>
      <c r="G111" s="28">
        <v>106.02409638554199</v>
      </c>
    </row>
    <row r="112" spans="1:7" x14ac:dyDescent="0.25">
      <c r="A112" s="4"/>
      <c r="B112" s="4"/>
      <c r="C112" s="4" t="s">
        <v>56</v>
      </c>
      <c r="D112" s="5" t="s">
        <v>57</v>
      </c>
      <c r="E112" s="6">
        <v>500</v>
      </c>
      <c r="F112" s="28">
        <v>500</v>
      </c>
      <c r="G112" s="28">
        <v>100</v>
      </c>
    </row>
    <row r="113" spans="1:7" x14ac:dyDescent="0.25">
      <c r="A113" s="4"/>
      <c r="B113" s="4"/>
      <c r="C113" s="4" t="s">
        <v>28</v>
      </c>
      <c r="D113" s="5" t="s">
        <v>126</v>
      </c>
      <c r="E113" s="6">
        <v>7000</v>
      </c>
      <c r="F113" s="28">
        <v>6000</v>
      </c>
      <c r="G113" s="28">
        <v>85.714285714285694</v>
      </c>
    </row>
    <row r="114" spans="1:7" x14ac:dyDescent="0.25">
      <c r="A114" s="4"/>
      <c r="B114" s="4"/>
      <c r="C114" s="4" t="s">
        <v>33</v>
      </c>
      <c r="D114" s="5" t="s">
        <v>127</v>
      </c>
      <c r="E114" s="6">
        <v>32133</v>
      </c>
      <c r="F114" s="28">
        <v>26000</v>
      </c>
      <c r="G114" s="28">
        <v>80.913702424299004</v>
      </c>
    </row>
    <row r="115" spans="1:7" x14ac:dyDescent="0.25">
      <c r="A115" s="4"/>
      <c r="B115" s="4"/>
      <c r="C115" s="4">
        <v>2010</v>
      </c>
      <c r="D115" s="5" t="s">
        <v>210</v>
      </c>
      <c r="E115" s="6">
        <v>36947.300000000003</v>
      </c>
      <c r="F115" s="28">
        <v>0</v>
      </c>
      <c r="G115" s="28">
        <v>0</v>
      </c>
    </row>
    <row r="116" spans="1:7" x14ac:dyDescent="0.25">
      <c r="A116" s="4"/>
      <c r="B116" s="4"/>
      <c r="C116" s="4">
        <v>2030</v>
      </c>
      <c r="D116" s="5" t="s">
        <v>211</v>
      </c>
      <c r="E116" s="6">
        <v>6640</v>
      </c>
      <c r="F116" s="28">
        <v>0</v>
      </c>
      <c r="G116" s="28">
        <v>0</v>
      </c>
    </row>
    <row r="117" spans="1:7" x14ac:dyDescent="0.25">
      <c r="A117" s="24" t="s">
        <v>196</v>
      </c>
      <c r="B117" s="24" t="s">
        <v>130</v>
      </c>
      <c r="C117" s="24"/>
      <c r="D117" s="25" t="s">
        <v>131</v>
      </c>
      <c r="E117" s="26">
        <v>99190.3</v>
      </c>
      <c r="F117" s="27">
        <f>SUM(F109:F116)</f>
        <v>47350</v>
      </c>
      <c r="G117" s="27">
        <f>F117/E117%</f>
        <v>47.736522623683967</v>
      </c>
    </row>
    <row r="118" spans="1:7" x14ac:dyDescent="0.25">
      <c r="A118" s="55" t="s">
        <v>132</v>
      </c>
      <c r="B118" s="55" t="s">
        <v>133</v>
      </c>
      <c r="C118" s="55" t="s">
        <v>134</v>
      </c>
      <c r="D118" s="56" t="s">
        <v>135</v>
      </c>
      <c r="E118" s="26">
        <v>0</v>
      </c>
      <c r="F118" s="28">
        <v>2000</v>
      </c>
      <c r="G118" s="28">
        <v>0</v>
      </c>
    </row>
    <row r="119" spans="1:7" x14ac:dyDescent="0.25">
      <c r="A119" s="4"/>
      <c r="B119" s="4"/>
      <c r="C119" s="4" t="s">
        <v>37</v>
      </c>
      <c r="D119" s="5" t="s">
        <v>136</v>
      </c>
      <c r="E119" s="6">
        <v>1350</v>
      </c>
      <c r="F119" s="28">
        <v>0</v>
      </c>
      <c r="G119" s="28">
        <v>0</v>
      </c>
    </row>
    <row r="120" spans="1:7" x14ac:dyDescent="0.25">
      <c r="A120" s="4"/>
      <c r="B120" s="4"/>
      <c r="C120" s="4" t="s">
        <v>33</v>
      </c>
      <c r="D120" s="5" t="s">
        <v>34</v>
      </c>
      <c r="E120" s="6">
        <v>500</v>
      </c>
      <c r="F120" s="28">
        <v>550</v>
      </c>
      <c r="G120" s="28">
        <v>110</v>
      </c>
    </row>
    <row r="121" spans="1:7" x14ac:dyDescent="0.25">
      <c r="A121" s="4"/>
      <c r="B121" s="4"/>
      <c r="C121" s="4">
        <v>2030</v>
      </c>
      <c r="D121" s="5" t="s">
        <v>211</v>
      </c>
      <c r="E121" s="6">
        <v>118389</v>
      </c>
      <c r="F121" s="28">
        <v>0</v>
      </c>
      <c r="G121" s="28">
        <v>0</v>
      </c>
    </row>
    <row r="122" spans="1:7" x14ac:dyDescent="0.25">
      <c r="A122" s="24" t="s">
        <v>196</v>
      </c>
      <c r="B122" s="24" t="s">
        <v>133</v>
      </c>
      <c r="C122" s="24"/>
      <c r="D122" s="25" t="s">
        <v>212</v>
      </c>
      <c r="E122" s="26">
        <v>120239</v>
      </c>
      <c r="F122" s="27">
        <f>SUM(F118:F121)</f>
        <v>2550</v>
      </c>
      <c r="G122" s="47">
        <f>F122/E122%</f>
        <v>2.1207761208925553</v>
      </c>
    </row>
    <row r="123" spans="1:7" x14ac:dyDescent="0.25">
      <c r="A123" s="24" t="s">
        <v>132</v>
      </c>
      <c r="B123" s="24" t="s">
        <v>137</v>
      </c>
      <c r="C123" s="55" t="s">
        <v>134</v>
      </c>
      <c r="D123" s="56" t="s">
        <v>135</v>
      </c>
      <c r="E123" s="26">
        <v>0</v>
      </c>
      <c r="F123" s="28">
        <v>21700</v>
      </c>
      <c r="G123" s="7">
        <v>0</v>
      </c>
    </row>
    <row r="124" spans="1:7" x14ac:dyDescent="0.25">
      <c r="A124" s="24"/>
      <c r="B124" s="24"/>
      <c r="C124" s="55" t="s">
        <v>138</v>
      </c>
      <c r="D124" s="56" t="s">
        <v>139</v>
      </c>
      <c r="E124" s="26">
        <v>0</v>
      </c>
      <c r="F124" s="28">
        <v>60300</v>
      </c>
      <c r="G124" s="7">
        <v>0</v>
      </c>
    </row>
    <row r="125" spans="1:7" x14ac:dyDescent="0.25">
      <c r="A125" s="4"/>
      <c r="B125" s="4"/>
      <c r="C125" s="4" t="s">
        <v>18</v>
      </c>
      <c r="D125" s="5" t="s">
        <v>19</v>
      </c>
      <c r="E125" s="6">
        <v>1700</v>
      </c>
      <c r="F125" s="28">
        <v>1700</v>
      </c>
      <c r="G125" s="28">
        <v>100</v>
      </c>
    </row>
    <row r="126" spans="1:7" x14ac:dyDescent="0.25">
      <c r="A126" s="4"/>
      <c r="B126" s="4"/>
      <c r="C126" s="4" t="s">
        <v>37</v>
      </c>
      <c r="D126" s="5" t="s">
        <v>38</v>
      </c>
      <c r="E126" s="6">
        <v>86500</v>
      </c>
      <c r="F126" s="28">
        <v>0</v>
      </c>
      <c r="G126" s="28">
        <v>0</v>
      </c>
    </row>
    <row r="127" spans="1:7" x14ac:dyDescent="0.25">
      <c r="A127" s="4"/>
      <c r="B127" s="4"/>
      <c r="C127" s="4" t="s">
        <v>28</v>
      </c>
      <c r="D127" s="5" t="s">
        <v>126</v>
      </c>
      <c r="E127" s="6">
        <v>900</v>
      </c>
      <c r="F127" s="28">
        <v>400</v>
      </c>
      <c r="G127" s="28">
        <v>44.4444444444444</v>
      </c>
    </row>
    <row r="128" spans="1:7" x14ac:dyDescent="0.25">
      <c r="A128" s="4"/>
      <c r="B128" s="4"/>
      <c r="C128" s="4" t="s">
        <v>33</v>
      </c>
      <c r="D128" s="5" t="s">
        <v>34</v>
      </c>
      <c r="E128" s="6">
        <v>5400</v>
      </c>
      <c r="F128" s="28">
        <v>5600</v>
      </c>
      <c r="G128" s="28">
        <v>103.70370370370399</v>
      </c>
    </row>
    <row r="129" spans="1:7" x14ac:dyDescent="0.25">
      <c r="A129" s="4"/>
      <c r="B129" s="4"/>
      <c r="C129" s="4">
        <v>2030</v>
      </c>
      <c r="D129" s="5" t="s">
        <v>140</v>
      </c>
      <c r="E129" s="6">
        <v>273695</v>
      </c>
      <c r="F129" s="7">
        <v>0</v>
      </c>
      <c r="G129" s="7">
        <v>0</v>
      </c>
    </row>
    <row r="130" spans="1:7" x14ac:dyDescent="0.25">
      <c r="A130" s="4"/>
      <c r="B130" s="4"/>
      <c r="C130" s="4">
        <v>2310</v>
      </c>
      <c r="D130" s="5" t="s">
        <v>141</v>
      </c>
      <c r="E130" s="6">
        <v>5000</v>
      </c>
      <c r="F130" s="48">
        <v>40000</v>
      </c>
      <c r="G130" s="28">
        <v>800</v>
      </c>
    </row>
    <row r="131" spans="1:7" x14ac:dyDescent="0.25">
      <c r="A131" s="4"/>
      <c r="B131" s="4"/>
      <c r="C131" s="4">
        <v>2910</v>
      </c>
      <c r="D131" s="5" t="s">
        <v>142</v>
      </c>
      <c r="E131" s="6">
        <v>125</v>
      </c>
      <c r="F131" s="7">
        <v>0</v>
      </c>
      <c r="G131" s="7">
        <v>0</v>
      </c>
    </row>
    <row r="132" spans="1:7" x14ac:dyDescent="0.25">
      <c r="A132" s="24" t="s">
        <v>196</v>
      </c>
      <c r="B132" s="24" t="s">
        <v>137</v>
      </c>
      <c r="C132" s="24"/>
      <c r="D132" s="25" t="s">
        <v>143</v>
      </c>
      <c r="E132" s="26">
        <v>373320</v>
      </c>
      <c r="F132" s="47">
        <f>SUM(F123:F131)</f>
        <v>129700</v>
      </c>
      <c r="G132" s="47">
        <f>F132/E132%</f>
        <v>34.742312225436628</v>
      </c>
    </row>
    <row r="133" spans="1:7" x14ac:dyDescent="0.25">
      <c r="A133" s="4">
        <v>801</v>
      </c>
      <c r="B133" s="4">
        <v>80110</v>
      </c>
      <c r="C133" s="4" t="s">
        <v>54</v>
      </c>
      <c r="D133" s="5" t="s">
        <v>55</v>
      </c>
      <c r="E133" s="6">
        <v>50</v>
      </c>
      <c r="F133" s="28">
        <v>50</v>
      </c>
      <c r="G133" s="28">
        <v>100</v>
      </c>
    </row>
    <row r="134" spans="1:7" x14ac:dyDescent="0.25">
      <c r="A134" s="4"/>
      <c r="B134" s="4"/>
      <c r="C134" s="4" t="s">
        <v>33</v>
      </c>
      <c r="D134" s="5" t="s">
        <v>34</v>
      </c>
      <c r="E134" s="6">
        <v>1570</v>
      </c>
      <c r="F134" s="28">
        <v>1300</v>
      </c>
      <c r="G134" s="28">
        <v>82.802547770700599</v>
      </c>
    </row>
    <row r="135" spans="1:7" x14ac:dyDescent="0.25">
      <c r="A135" s="4"/>
      <c r="B135" s="4"/>
      <c r="C135" s="4">
        <v>2010</v>
      </c>
      <c r="D135" s="5" t="s">
        <v>12</v>
      </c>
      <c r="E135" s="6">
        <v>26024.31</v>
      </c>
      <c r="F135" s="7">
        <v>0</v>
      </c>
      <c r="G135" s="7">
        <v>0</v>
      </c>
    </row>
    <row r="136" spans="1:7" x14ac:dyDescent="0.25">
      <c r="A136" s="24" t="s">
        <v>13</v>
      </c>
      <c r="B136" s="24" t="s">
        <v>144</v>
      </c>
      <c r="C136" s="24"/>
      <c r="D136" s="25" t="s">
        <v>145</v>
      </c>
      <c r="E136" s="26">
        <v>27644.31</v>
      </c>
      <c r="F136" s="57">
        <f>SUM(F133:F135)</f>
        <v>1350</v>
      </c>
      <c r="G136" s="53">
        <f>F136/E136%</f>
        <v>4.8834642644363342</v>
      </c>
    </row>
    <row r="137" spans="1:7" x14ac:dyDescent="0.25">
      <c r="A137" s="4">
        <v>801</v>
      </c>
      <c r="B137" s="4">
        <v>80113</v>
      </c>
      <c r="C137" s="4" t="s">
        <v>37</v>
      </c>
      <c r="D137" s="5" t="s">
        <v>38</v>
      </c>
      <c r="E137" s="6">
        <v>45000</v>
      </c>
      <c r="F137" s="28">
        <v>45000</v>
      </c>
      <c r="G137" s="28">
        <v>100</v>
      </c>
    </row>
    <row r="138" spans="1:7" x14ac:dyDescent="0.25">
      <c r="A138" s="4"/>
      <c r="B138" s="4"/>
      <c r="C138" s="4" t="s">
        <v>33</v>
      </c>
      <c r="D138" s="5" t="s">
        <v>34</v>
      </c>
      <c r="E138" s="6">
        <v>354.24</v>
      </c>
      <c r="F138" s="28">
        <v>0</v>
      </c>
      <c r="G138" s="28">
        <v>0</v>
      </c>
    </row>
    <row r="139" spans="1:7" x14ac:dyDescent="0.25">
      <c r="A139" s="8" t="s">
        <v>13</v>
      </c>
      <c r="B139" s="8" t="s">
        <v>146</v>
      </c>
      <c r="C139" s="8"/>
      <c r="D139" s="9" t="s">
        <v>147</v>
      </c>
      <c r="E139" s="10">
        <v>45354.239999999998</v>
      </c>
      <c r="F139" s="11">
        <f>SUM(F137:F138)</f>
        <v>45000</v>
      </c>
      <c r="G139" s="11">
        <f>F139/E139%</f>
        <v>99.218948437896884</v>
      </c>
    </row>
    <row r="140" spans="1:7" x14ac:dyDescent="0.25">
      <c r="A140" s="42">
        <v>801</v>
      </c>
      <c r="B140" s="42"/>
      <c r="C140" s="42"/>
      <c r="D140" s="43" t="s">
        <v>148</v>
      </c>
      <c r="E140" s="39">
        <v>665747.85</v>
      </c>
      <c r="F140" s="40">
        <f>SUM(F139,F136,F132,F122,F117)</f>
        <v>225950</v>
      </c>
      <c r="G140" s="40">
        <f>F140/E140%</f>
        <v>33.93927595860805</v>
      </c>
    </row>
    <row r="141" spans="1:7" x14ac:dyDescent="0.25">
      <c r="A141" s="13">
        <v>852</v>
      </c>
      <c r="B141" s="13">
        <v>85206</v>
      </c>
      <c r="C141" s="13">
        <v>2030</v>
      </c>
      <c r="D141" s="14" t="s">
        <v>140</v>
      </c>
      <c r="E141" s="15">
        <v>15000</v>
      </c>
      <c r="F141" s="16">
        <v>0</v>
      </c>
      <c r="G141" s="16">
        <v>0</v>
      </c>
    </row>
    <row r="142" spans="1:7" x14ac:dyDescent="0.25">
      <c r="A142" s="24" t="s">
        <v>13</v>
      </c>
      <c r="B142" s="24"/>
      <c r="C142" s="24"/>
      <c r="D142" s="25" t="s">
        <v>149</v>
      </c>
      <c r="E142" s="26">
        <v>15000</v>
      </c>
      <c r="F142" s="27">
        <f>SUM(F141)</f>
        <v>0</v>
      </c>
      <c r="G142" s="53">
        <v>0</v>
      </c>
    </row>
    <row r="143" spans="1:7" x14ac:dyDescent="0.25">
      <c r="A143" s="4">
        <v>852</v>
      </c>
      <c r="B143" s="4">
        <v>85212</v>
      </c>
      <c r="C143" s="4" t="s">
        <v>54</v>
      </c>
      <c r="D143" s="5" t="s">
        <v>55</v>
      </c>
      <c r="E143" s="6">
        <v>10</v>
      </c>
      <c r="F143" s="28">
        <v>0</v>
      </c>
      <c r="G143" s="28">
        <v>0</v>
      </c>
    </row>
    <row r="144" spans="1:7" x14ac:dyDescent="0.25">
      <c r="A144" s="4"/>
      <c r="B144" s="4"/>
      <c r="C144" s="4" t="s">
        <v>39</v>
      </c>
      <c r="D144" s="5" t="s">
        <v>40</v>
      </c>
      <c r="E144" s="6">
        <v>50</v>
      </c>
      <c r="F144" s="28">
        <v>50</v>
      </c>
      <c r="G144" s="28">
        <v>100</v>
      </c>
    </row>
    <row r="145" spans="1:7" x14ac:dyDescent="0.25">
      <c r="A145" s="4"/>
      <c r="B145" s="4"/>
      <c r="C145" s="4" t="s">
        <v>33</v>
      </c>
      <c r="D145" s="5" t="s">
        <v>34</v>
      </c>
      <c r="E145" s="6">
        <v>0</v>
      </c>
      <c r="F145" s="28">
        <v>100</v>
      </c>
      <c r="G145" s="28">
        <v>0</v>
      </c>
    </row>
    <row r="146" spans="1:7" x14ac:dyDescent="0.25">
      <c r="A146" s="4"/>
      <c r="B146" s="4"/>
      <c r="C146" s="4">
        <v>2010</v>
      </c>
      <c r="D146" s="5" t="s">
        <v>12</v>
      </c>
      <c r="E146" s="6">
        <v>2728759</v>
      </c>
      <c r="F146" s="28">
        <v>2717896</v>
      </c>
      <c r="G146" s="28">
        <v>99.601906947443894</v>
      </c>
    </row>
    <row r="147" spans="1:7" x14ac:dyDescent="0.25">
      <c r="A147" s="4"/>
      <c r="B147" s="4"/>
      <c r="C147" s="4">
        <v>2360</v>
      </c>
      <c r="D147" s="5" t="s">
        <v>150</v>
      </c>
      <c r="E147" s="6">
        <v>13600</v>
      </c>
      <c r="F147" s="28">
        <v>13600</v>
      </c>
      <c r="G147" s="28">
        <v>100</v>
      </c>
    </row>
    <row r="148" spans="1:7" x14ac:dyDescent="0.25">
      <c r="A148" s="24" t="s">
        <v>13</v>
      </c>
      <c r="B148" s="24" t="s">
        <v>151</v>
      </c>
      <c r="C148" s="24"/>
      <c r="D148" s="25" t="s">
        <v>152</v>
      </c>
      <c r="E148" s="26">
        <v>2742419</v>
      </c>
      <c r="F148" s="27">
        <f>SUM(F143:F147)</f>
        <v>2731646</v>
      </c>
      <c r="G148" s="53">
        <f>F148/E148%</f>
        <v>99.607171624759019</v>
      </c>
    </row>
    <row r="149" spans="1:7" x14ac:dyDescent="0.25">
      <c r="A149" s="4">
        <v>852</v>
      </c>
      <c r="B149" s="4">
        <v>85213</v>
      </c>
      <c r="C149" s="4">
        <v>2010</v>
      </c>
      <c r="D149" s="5" t="s">
        <v>12</v>
      </c>
      <c r="E149" s="6">
        <v>18000</v>
      </c>
      <c r="F149" s="28">
        <v>8995</v>
      </c>
      <c r="G149" s="28">
        <v>49.9722222222222</v>
      </c>
    </row>
    <row r="150" spans="1:7" x14ac:dyDescent="0.25">
      <c r="A150" s="4"/>
      <c r="B150" s="4"/>
      <c r="C150" s="4">
        <v>2030</v>
      </c>
      <c r="D150" s="5" t="s">
        <v>153</v>
      </c>
      <c r="E150" s="6">
        <v>1251</v>
      </c>
      <c r="F150" s="28">
        <v>961</v>
      </c>
      <c r="G150" s="28">
        <v>76.818545163868905</v>
      </c>
    </row>
    <row r="151" spans="1:7" x14ac:dyDescent="0.25">
      <c r="A151" s="24" t="s">
        <v>154</v>
      </c>
      <c r="B151" s="24" t="s">
        <v>154</v>
      </c>
      <c r="C151" s="24"/>
      <c r="D151" s="25" t="s">
        <v>155</v>
      </c>
      <c r="E151" s="26">
        <v>19251</v>
      </c>
      <c r="F151" s="58">
        <f>SUM(F149:F150)</f>
        <v>9956</v>
      </c>
      <c r="G151" s="53">
        <f>F151/E151%</f>
        <v>51.716793932782714</v>
      </c>
    </row>
    <row r="152" spans="1:7" x14ac:dyDescent="0.25">
      <c r="A152" s="4">
        <v>852</v>
      </c>
      <c r="B152" s="4">
        <v>85214</v>
      </c>
      <c r="C152" s="4">
        <v>2030</v>
      </c>
      <c r="D152" s="5" t="s">
        <v>140</v>
      </c>
      <c r="E152" s="6">
        <v>25000</v>
      </c>
      <c r="F152" s="28">
        <v>13177</v>
      </c>
      <c r="G152" s="28">
        <v>52.707999999999998</v>
      </c>
    </row>
    <row r="153" spans="1:7" x14ac:dyDescent="0.25">
      <c r="A153" s="24" t="s">
        <v>13</v>
      </c>
      <c r="B153" s="24" t="s">
        <v>156</v>
      </c>
      <c r="C153" s="24"/>
      <c r="D153" s="25" t="s">
        <v>157</v>
      </c>
      <c r="E153" s="26">
        <v>25000</v>
      </c>
      <c r="F153" s="47">
        <f>SUM(F152)</f>
        <v>13177</v>
      </c>
      <c r="G153" s="57">
        <f>F153/E153%</f>
        <v>52.707999999999998</v>
      </c>
    </row>
    <row r="154" spans="1:7" x14ac:dyDescent="0.25">
      <c r="A154" s="4">
        <v>852</v>
      </c>
      <c r="B154" s="4">
        <v>85215</v>
      </c>
      <c r="C154" s="4">
        <v>2010</v>
      </c>
      <c r="D154" s="5" t="s">
        <v>128</v>
      </c>
      <c r="E154" s="6">
        <v>960</v>
      </c>
      <c r="F154" s="28">
        <v>0</v>
      </c>
      <c r="G154" s="28">
        <v>0</v>
      </c>
    </row>
    <row r="155" spans="1:7" x14ac:dyDescent="0.25">
      <c r="A155" s="24" t="s">
        <v>13</v>
      </c>
      <c r="B155" s="24" t="s">
        <v>158</v>
      </c>
      <c r="C155" s="24"/>
      <c r="D155" s="25" t="s">
        <v>159</v>
      </c>
      <c r="E155" s="26">
        <v>960</v>
      </c>
      <c r="F155" s="47">
        <f>SUM(F154)</f>
        <v>0</v>
      </c>
      <c r="G155" s="47">
        <v>0</v>
      </c>
    </row>
    <row r="156" spans="1:7" x14ac:dyDescent="0.25">
      <c r="A156" s="4">
        <v>852</v>
      </c>
      <c r="B156" s="4">
        <v>85216</v>
      </c>
      <c r="C156" s="4" t="s">
        <v>33</v>
      </c>
      <c r="D156" s="5" t="s">
        <v>34</v>
      </c>
      <c r="E156" s="6">
        <v>462</v>
      </c>
      <c r="F156" s="28">
        <v>0</v>
      </c>
      <c r="G156" s="7">
        <v>0</v>
      </c>
    </row>
    <row r="157" spans="1:7" x14ac:dyDescent="0.25">
      <c r="A157" s="4"/>
      <c r="B157" s="4"/>
      <c r="C157" s="4">
        <v>2030</v>
      </c>
      <c r="D157" s="5" t="s">
        <v>140</v>
      </c>
      <c r="E157" s="6">
        <v>14950</v>
      </c>
      <c r="F157" s="28">
        <v>7737</v>
      </c>
      <c r="G157" s="28">
        <v>51.752508361204001</v>
      </c>
    </row>
    <row r="158" spans="1:7" x14ac:dyDescent="0.25">
      <c r="A158" s="24" t="s">
        <v>13</v>
      </c>
      <c r="B158" s="24" t="s">
        <v>160</v>
      </c>
      <c r="C158" s="24"/>
      <c r="D158" s="25" t="s">
        <v>161</v>
      </c>
      <c r="E158" s="26">
        <v>15412</v>
      </c>
      <c r="F158" s="47">
        <f>SUM(F156:F157)</f>
        <v>7737</v>
      </c>
      <c r="G158" s="54">
        <v>0</v>
      </c>
    </row>
    <row r="159" spans="1:7" x14ac:dyDescent="0.25">
      <c r="A159" s="4">
        <v>852</v>
      </c>
      <c r="B159" s="4">
        <v>85219</v>
      </c>
      <c r="C159" s="4" t="s">
        <v>33</v>
      </c>
      <c r="D159" s="5" t="s">
        <v>34</v>
      </c>
      <c r="E159" s="6">
        <v>100</v>
      </c>
      <c r="F159" s="7">
        <v>0</v>
      </c>
      <c r="G159" s="7">
        <v>0</v>
      </c>
    </row>
    <row r="160" spans="1:7" x14ac:dyDescent="0.25">
      <c r="A160" s="4"/>
      <c r="B160" s="4"/>
      <c r="C160" s="4">
        <v>2010</v>
      </c>
      <c r="D160" s="5" t="s">
        <v>162</v>
      </c>
      <c r="E160" s="6">
        <v>3600</v>
      </c>
      <c r="F160" s="7">
        <v>0</v>
      </c>
      <c r="G160" s="7">
        <v>0</v>
      </c>
    </row>
    <row r="161" spans="1:7" x14ac:dyDescent="0.25">
      <c r="A161" s="4"/>
      <c r="B161" s="4"/>
      <c r="C161" s="4">
        <v>2030</v>
      </c>
      <c r="D161" s="5" t="s">
        <v>163</v>
      </c>
      <c r="E161" s="6">
        <v>21106</v>
      </c>
      <c r="F161" s="28">
        <v>17581</v>
      </c>
      <c r="G161" s="28">
        <v>83.298588079219201</v>
      </c>
    </row>
    <row r="162" spans="1:7" x14ac:dyDescent="0.25">
      <c r="A162" s="24" t="s">
        <v>13</v>
      </c>
      <c r="B162" s="24" t="s">
        <v>164</v>
      </c>
      <c r="C162" s="24"/>
      <c r="D162" s="25" t="s">
        <v>165</v>
      </c>
      <c r="E162" s="26">
        <v>24806</v>
      </c>
      <c r="F162" s="27">
        <f>SUM(F159:F161)</f>
        <v>17581</v>
      </c>
      <c r="G162" s="53">
        <f>F162/E162%</f>
        <v>70.873982101104573</v>
      </c>
    </row>
    <row r="163" spans="1:7" x14ac:dyDescent="0.25">
      <c r="A163" s="4">
        <v>852</v>
      </c>
      <c r="B163" s="4">
        <v>85228</v>
      </c>
      <c r="C163" s="4" t="s">
        <v>37</v>
      </c>
      <c r="D163" s="5" t="s">
        <v>38</v>
      </c>
      <c r="E163" s="6">
        <v>1800</v>
      </c>
      <c r="F163" s="28">
        <v>0</v>
      </c>
      <c r="G163" s="7">
        <f>F162/E162%</f>
        <v>70.873982101104573</v>
      </c>
    </row>
    <row r="164" spans="1:7" x14ac:dyDescent="0.25">
      <c r="A164" s="4"/>
      <c r="B164" s="4"/>
      <c r="C164" s="4">
        <v>2010</v>
      </c>
      <c r="D164" s="5" t="s">
        <v>12</v>
      </c>
      <c r="E164" s="6">
        <v>9849</v>
      </c>
      <c r="F164" s="28">
        <v>8733</v>
      </c>
      <c r="G164" s="7">
        <v>88.668900395979307</v>
      </c>
    </row>
    <row r="165" spans="1:7" x14ac:dyDescent="0.25">
      <c r="A165" s="4"/>
      <c r="B165" s="4"/>
      <c r="C165" s="4">
        <v>2360</v>
      </c>
      <c r="D165" s="5" t="s">
        <v>166</v>
      </c>
      <c r="E165" s="6">
        <v>500</v>
      </c>
      <c r="F165" s="28">
        <v>0</v>
      </c>
      <c r="G165" s="7">
        <v>0</v>
      </c>
    </row>
    <row r="166" spans="1:7" x14ac:dyDescent="0.25">
      <c r="A166" s="24" t="s">
        <v>13</v>
      </c>
      <c r="B166" s="24" t="s">
        <v>167</v>
      </c>
      <c r="C166" s="24"/>
      <c r="D166" s="25" t="s">
        <v>168</v>
      </c>
      <c r="E166" s="26">
        <v>12149</v>
      </c>
      <c r="F166" s="47">
        <f>SUM(F163:F165)</f>
        <v>8733</v>
      </c>
      <c r="G166" s="54">
        <f>F166/E166%</f>
        <v>71.882459461684093</v>
      </c>
    </row>
    <row r="167" spans="1:7" x14ac:dyDescent="0.25">
      <c r="A167" s="4">
        <v>852</v>
      </c>
      <c r="B167" s="4">
        <v>85295</v>
      </c>
      <c r="C167" s="4">
        <v>2010</v>
      </c>
      <c r="D167" s="5" t="s">
        <v>12</v>
      </c>
      <c r="E167" s="6">
        <v>2714</v>
      </c>
      <c r="F167" s="28">
        <v>0</v>
      </c>
      <c r="G167" s="7">
        <v>0</v>
      </c>
    </row>
    <row r="168" spans="1:7" x14ac:dyDescent="0.25">
      <c r="A168" s="4"/>
      <c r="B168" s="4"/>
      <c r="C168" s="4">
        <v>2030</v>
      </c>
      <c r="D168" s="5" t="s">
        <v>140</v>
      </c>
      <c r="E168" s="6">
        <v>34200</v>
      </c>
      <c r="F168" s="28">
        <v>0</v>
      </c>
      <c r="G168" s="7">
        <v>0</v>
      </c>
    </row>
    <row r="169" spans="1:7" x14ac:dyDescent="0.25">
      <c r="A169" s="8" t="s">
        <v>13</v>
      </c>
      <c r="B169" s="8" t="s">
        <v>169</v>
      </c>
      <c r="C169" s="8"/>
      <c r="D169" s="9" t="s">
        <v>14</v>
      </c>
      <c r="E169" s="10">
        <v>36914</v>
      </c>
      <c r="F169" s="11">
        <f>SUM(F167:F168)</f>
        <v>0</v>
      </c>
      <c r="G169" s="32">
        <v>0</v>
      </c>
    </row>
    <row r="170" spans="1:7" x14ac:dyDescent="0.25">
      <c r="A170" s="37">
        <v>852</v>
      </c>
      <c r="B170" s="37"/>
      <c r="C170" s="37"/>
      <c r="D170" s="38" t="s">
        <v>170</v>
      </c>
      <c r="E170" s="39">
        <v>2891911</v>
      </c>
      <c r="F170" s="40">
        <f>SUM(F169,F166,F162,F158,F155,F153,F151,F148,F142)</f>
        <v>2788830</v>
      </c>
      <c r="G170" s="40">
        <f>F170/E170%</f>
        <v>96.435540374513593</v>
      </c>
    </row>
    <row r="171" spans="1:7" x14ac:dyDescent="0.25">
      <c r="A171" s="13">
        <v>854</v>
      </c>
      <c r="B171" s="13">
        <v>85415</v>
      </c>
      <c r="C171" s="13">
        <v>2030</v>
      </c>
      <c r="D171" s="14" t="s">
        <v>129</v>
      </c>
      <c r="E171" s="15">
        <v>30809</v>
      </c>
      <c r="F171" s="16">
        <v>0</v>
      </c>
      <c r="G171" s="17">
        <v>0</v>
      </c>
    </row>
    <row r="172" spans="1:7" x14ac:dyDescent="0.25">
      <c r="A172" s="4"/>
      <c r="B172" s="4"/>
      <c r="C172" s="4">
        <v>2040</v>
      </c>
      <c r="D172" s="5" t="s">
        <v>129</v>
      </c>
      <c r="E172" s="6">
        <v>16987</v>
      </c>
      <c r="F172" s="28">
        <v>0</v>
      </c>
      <c r="G172" s="7">
        <v>0</v>
      </c>
    </row>
    <row r="173" spans="1:7" x14ac:dyDescent="0.25">
      <c r="A173" s="8" t="s">
        <v>13</v>
      </c>
      <c r="B173" s="8" t="s">
        <v>171</v>
      </c>
      <c r="C173" s="8"/>
      <c r="D173" s="9" t="s">
        <v>172</v>
      </c>
      <c r="E173" s="10">
        <v>47796</v>
      </c>
      <c r="F173" s="23">
        <f>SUM(F171:F172)</f>
        <v>0</v>
      </c>
      <c r="G173" s="12">
        <v>0</v>
      </c>
    </row>
    <row r="174" spans="1:7" x14ac:dyDescent="0.25">
      <c r="A174" s="37">
        <v>854</v>
      </c>
      <c r="B174" s="37"/>
      <c r="C174" s="37"/>
      <c r="D174" s="38" t="s">
        <v>173</v>
      </c>
      <c r="E174" s="39">
        <v>47796</v>
      </c>
      <c r="F174" s="40">
        <f>SUM(F173)</f>
        <v>0</v>
      </c>
      <c r="G174" s="40">
        <v>0</v>
      </c>
    </row>
    <row r="175" spans="1:7" x14ac:dyDescent="0.25">
      <c r="A175" s="13">
        <v>900</v>
      </c>
      <c r="B175" s="13">
        <v>90001</v>
      </c>
      <c r="C175" s="13" t="s">
        <v>174</v>
      </c>
      <c r="D175" s="14" t="s">
        <v>38</v>
      </c>
      <c r="E175" s="15">
        <v>6000</v>
      </c>
      <c r="F175" s="16">
        <v>7000</v>
      </c>
      <c r="G175" s="16">
        <v>116.666666666667</v>
      </c>
    </row>
    <row r="176" spans="1:7" x14ac:dyDescent="0.25">
      <c r="A176" s="4"/>
      <c r="B176" s="4"/>
      <c r="C176" s="4" t="s">
        <v>39</v>
      </c>
      <c r="D176" s="5" t="s">
        <v>40</v>
      </c>
      <c r="E176" s="6">
        <v>30</v>
      </c>
      <c r="F176" s="28">
        <v>30</v>
      </c>
      <c r="G176" s="28">
        <v>100</v>
      </c>
    </row>
    <row r="177" spans="1:8" x14ac:dyDescent="0.25">
      <c r="A177" s="24" t="s">
        <v>13</v>
      </c>
      <c r="B177" s="24" t="s">
        <v>175</v>
      </c>
      <c r="C177" s="24"/>
      <c r="D177" s="25" t="s">
        <v>176</v>
      </c>
      <c r="E177" s="26">
        <v>6030</v>
      </c>
      <c r="F177" s="47">
        <f>SUM(F175:F176)</f>
        <v>7030</v>
      </c>
      <c r="G177" s="47">
        <f>F177/E177%</f>
        <v>116.58374792703151</v>
      </c>
    </row>
    <row r="178" spans="1:8" x14ac:dyDescent="0.25">
      <c r="A178" s="4"/>
      <c r="B178" s="4"/>
      <c r="C178" s="4" t="s">
        <v>54</v>
      </c>
      <c r="D178" s="5" t="s">
        <v>55</v>
      </c>
      <c r="E178" s="6">
        <v>35000</v>
      </c>
      <c r="F178" s="28">
        <v>35000</v>
      </c>
      <c r="G178" s="28">
        <v>100</v>
      </c>
    </row>
    <row r="179" spans="1:8" x14ac:dyDescent="0.25">
      <c r="A179" s="24" t="s">
        <v>13</v>
      </c>
      <c r="B179" s="24" t="s">
        <v>177</v>
      </c>
      <c r="C179" s="24"/>
      <c r="D179" s="25" t="s">
        <v>55</v>
      </c>
      <c r="E179" s="26">
        <v>35000</v>
      </c>
      <c r="F179" s="27">
        <f>SUM(F178)</f>
        <v>35000</v>
      </c>
      <c r="G179" s="7">
        <f>F179/E179%</f>
        <v>100</v>
      </c>
    </row>
    <row r="180" spans="1:8" x14ac:dyDescent="0.25">
      <c r="A180" s="4">
        <v>900</v>
      </c>
      <c r="B180" s="4">
        <v>90020</v>
      </c>
      <c r="C180" s="4" t="s">
        <v>178</v>
      </c>
      <c r="D180" s="5" t="s">
        <v>179</v>
      </c>
      <c r="E180" s="6">
        <v>492</v>
      </c>
      <c r="F180" s="28">
        <v>0</v>
      </c>
      <c r="G180" s="7">
        <v>0</v>
      </c>
    </row>
    <row r="181" spans="1:8" x14ac:dyDescent="0.25">
      <c r="A181" s="24" t="s">
        <v>13</v>
      </c>
      <c r="B181" s="24" t="s">
        <v>180</v>
      </c>
      <c r="C181" s="24"/>
      <c r="D181" s="25" t="s">
        <v>181</v>
      </c>
      <c r="E181" s="26">
        <v>492</v>
      </c>
      <c r="F181" s="28">
        <f>SUM(F180)</f>
        <v>0</v>
      </c>
      <c r="G181" s="7">
        <v>0</v>
      </c>
    </row>
    <row r="182" spans="1:8" x14ac:dyDescent="0.25">
      <c r="A182" s="4">
        <v>900</v>
      </c>
      <c r="B182" s="4">
        <v>90095</v>
      </c>
      <c r="C182" s="4" t="s">
        <v>56</v>
      </c>
      <c r="D182" s="5" t="s">
        <v>57</v>
      </c>
      <c r="E182" s="6">
        <v>11500</v>
      </c>
      <c r="F182" s="28">
        <v>1000</v>
      </c>
      <c r="G182" s="7">
        <v>8.6956521739130395</v>
      </c>
    </row>
    <row r="183" spans="1:8" x14ac:dyDescent="0.25">
      <c r="A183" s="8" t="s">
        <v>13</v>
      </c>
      <c r="B183" s="8" t="s">
        <v>182</v>
      </c>
      <c r="C183" s="8"/>
      <c r="D183" s="9" t="s">
        <v>14</v>
      </c>
      <c r="E183" s="10">
        <v>11500</v>
      </c>
      <c r="F183" s="11">
        <f>SUM(F182)</f>
        <v>1000</v>
      </c>
      <c r="G183" s="32">
        <f>F183/E183%</f>
        <v>8.695652173913043</v>
      </c>
    </row>
    <row r="184" spans="1:8" x14ac:dyDescent="0.25">
      <c r="A184" s="37">
        <v>900</v>
      </c>
      <c r="B184" s="37"/>
      <c r="C184" s="37"/>
      <c r="D184" s="38" t="s">
        <v>183</v>
      </c>
      <c r="E184" s="39">
        <v>53022</v>
      </c>
      <c r="F184" s="40">
        <f>SUM(F183,F179,F177)</f>
        <v>43030</v>
      </c>
      <c r="G184" s="40">
        <v>0</v>
      </c>
    </row>
    <row r="185" spans="1:8" x14ac:dyDescent="0.25">
      <c r="A185" s="13">
        <v>921</v>
      </c>
      <c r="B185" s="13">
        <v>92109</v>
      </c>
      <c r="C185" s="13" t="s">
        <v>18</v>
      </c>
      <c r="D185" s="14" t="s">
        <v>125</v>
      </c>
      <c r="E185" s="15">
        <v>30000</v>
      </c>
      <c r="F185" s="16">
        <v>30000</v>
      </c>
      <c r="G185" s="16">
        <v>100</v>
      </c>
    </row>
    <row r="186" spans="1:8" x14ac:dyDescent="0.25">
      <c r="A186" s="4"/>
      <c r="B186" s="4"/>
      <c r="C186" s="4" t="s">
        <v>37</v>
      </c>
      <c r="D186" s="5" t="s">
        <v>38</v>
      </c>
      <c r="E186" s="6">
        <v>8000</v>
      </c>
      <c r="F186" s="28">
        <v>5000</v>
      </c>
      <c r="G186" s="28">
        <v>62.5</v>
      </c>
    </row>
    <row r="187" spans="1:8" x14ac:dyDescent="0.25">
      <c r="A187" s="4"/>
      <c r="B187" s="4"/>
      <c r="C187" s="4" t="s">
        <v>39</v>
      </c>
      <c r="D187" s="5" t="s">
        <v>40</v>
      </c>
      <c r="E187" s="6">
        <v>100</v>
      </c>
      <c r="F187" s="28">
        <v>100</v>
      </c>
      <c r="G187" s="28">
        <v>100</v>
      </c>
    </row>
    <row r="188" spans="1:8" x14ac:dyDescent="0.25">
      <c r="A188" s="4"/>
      <c r="B188" s="4"/>
      <c r="C188" s="4">
        <v>2007</v>
      </c>
      <c r="D188" s="5" t="s">
        <v>24</v>
      </c>
      <c r="E188" s="6">
        <v>15524.27</v>
      </c>
      <c r="F188" s="28">
        <v>0</v>
      </c>
      <c r="G188" s="28">
        <v>0</v>
      </c>
    </row>
    <row r="189" spans="1:8" x14ac:dyDescent="0.25">
      <c r="A189" s="24" t="s">
        <v>13</v>
      </c>
      <c r="B189" s="24" t="s">
        <v>184</v>
      </c>
      <c r="C189" s="24"/>
      <c r="D189" s="25" t="s">
        <v>185</v>
      </c>
      <c r="E189" s="26">
        <v>53624.27</v>
      </c>
      <c r="F189" s="27">
        <f>SUM(F185:F188)</f>
        <v>35100</v>
      </c>
      <c r="G189" s="7">
        <f>F189/E189%</f>
        <v>65.455436502911837</v>
      </c>
      <c r="H189" s="1"/>
    </row>
    <row r="190" spans="1:8" x14ac:dyDescent="0.25">
      <c r="A190" s="4">
        <v>921</v>
      </c>
      <c r="B190" s="4">
        <v>92195</v>
      </c>
      <c r="C190" s="4">
        <v>6207</v>
      </c>
      <c r="D190" s="5" t="s">
        <v>24</v>
      </c>
      <c r="E190" s="6">
        <v>49439</v>
      </c>
      <c r="F190" s="28">
        <v>0</v>
      </c>
      <c r="G190" s="28">
        <v>0</v>
      </c>
    </row>
    <row r="191" spans="1:8" x14ac:dyDescent="0.25">
      <c r="A191" s="8" t="s">
        <v>13</v>
      </c>
      <c r="B191" s="8" t="s">
        <v>186</v>
      </c>
      <c r="C191" s="8"/>
      <c r="D191" s="9" t="s">
        <v>187</v>
      </c>
      <c r="E191" s="10">
        <v>49439</v>
      </c>
      <c r="F191" s="11">
        <f>SUM(F190)</f>
        <v>0</v>
      </c>
      <c r="G191" s="12">
        <v>0</v>
      </c>
    </row>
    <row r="192" spans="1:8" x14ac:dyDescent="0.25">
      <c r="A192" s="37">
        <v>921</v>
      </c>
      <c r="B192" s="37"/>
      <c r="C192" s="37"/>
      <c r="D192" s="38" t="s">
        <v>188</v>
      </c>
      <c r="E192" s="39">
        <v>103063.27</v>
      </c>
      <c r="F192" s="40">
        <f>SUM(F191,F189)</f>
        <v>35100</v>
      </c>
      <c r="G192" s="40">
        <f>F192/E192%</f>
        <v>34.056749800389603</v>
      </c>
    </row>
    <row r="193" spans="1:7" x14ac:dyDescent="0.25">
      <c r="A193" s="13">
        <v>926</v>
      </c>
      <c r="B193" s="13">
        <v>92601</v>
      </c>
      <c r="C193" s="13" t="s">
        <v>189</v>
      </c>
      <c r="D193" s="14" t="s">
        <v>190</v>
      </c>
      <c r="E193" s="15">
        <v>3985.2</v>
      </c>
      <c r="F193" s="17">
        <v>0</v>
      </c>
      <c r="G193" s="17">
        <v>0</v>
      </c>
    </row>
    <row r="194" spans="1:7" x14ac:dyDescent="0.25">
      <c r="A194" s="4"/>
      <c r="B194" s="4"/>
      <c r="C194" s="4" t="s">
        <v>18</v>
      </c>
      <c r="D194" s="5" t="s">
        <v>125</v>
      </c>
      <c r="E194" s="6">
        <v>29343</v>
      </c>
      <c r="F194" s="28">
        <v>28600</v>
      </c>
      <c r="G194" s="28">
        <v>97.467879903213699</v>
      </c>
    </row>
    <row r="195" spans="1:7" x14ac:dyDescent="0.25">
      <c r="A195" s="8" t="s">
        <v>13</v>
      </c>
      <c r="B195" s="8" t="s">
        <v>191</v>
      </c>
      <c r="C195" s="8"/>
      <c r="D195" s="9" t="s">
        <v>192</v>
      </c>
      <c r="E195" s="10">
        <v>33328.199999999997</v>
      </c>
      <c r="F195" s="23">
        <f>SUM(F193:F194)</f>
        <v>28600</v>
      </c>
      <c r="G195" s="12">
        <v>0</v>
      </c>
    </row>
    <row r="196" spans="1:7" x14ac:dyDescent="0.25">
      <c r="A196" s="37">
        <v>926</v>
      </c>
      <c r="B196" s="37"/>
      <c r="C196" s="37"/>
      <c r="D196" s="38" t="s">
        <v>193</v>
      </c>
      <c r="E196" s="39">
        <v>33328.199999999997</v>
      </c>
      <c r="F196" s="40">
        <f>SUM(F195)</f>
        <v>28600</v>
      </c>
      <c r="G196" s="40">
        <f>F196/E196%</f>
        <v>85.813215235146217</v>
      </c>
    </row>
    <row r="197" spans="1:7" s="45" customFormat="1" ht="12.75" x14ac:dyDescent="0.2">
      <c r="A197" s="33"/>
      <c r="B197" s="33"/>
      <c r="C197" s="33" t="s">
        <v>194</v>
      </c>
      <c r="D197" s="34" t="s">
        <v>195</v>
      </c>
      <c r="E197" s="35">
        <v>23815343.030000001</v>
      </c>
      <c r="F197" s="36">
        <f>SUM(F196,F192,F184,F174,F170,F140,F108,F99,F65,F58,F47,F32,F23,F17,F14,F11,F7)</f>
        <v>23100000</v>
      </c>
      <c r="G197" s="44">
        <f>F197/E197%</f>
        <v>96.996293401699532</v>
      </c>
    </row>
  </sheetData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Andrzejewska</dc:creator>
  <cp:lastModifiedBy>Dorota Andrzejewska</cp:lastModifiedBy>
  <cp:lastPrinted>2015-11-04T07:54:38Z</cp:lastPrinted>
  <dcterms:created xsi:type="dcterms:W3CDTF">2015-11-04T07:12:29Z</dcterms:created>
  <dcterms:modified xsi:type="dcterms:W3CDTF">2015-11-04T07:54:57Z</dcterms:modified>
</cp:coreProperties>
</file>